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chartsheet+xml" PartName="/xl/chartsheets/sheet1.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externalLink+xml" PartName="/xl/externalLinks/externalLink1.xml"/>
  <Override ContentType="application/vnd.openxmlformats-officedocument.theme+xml" PartName="/xl/theme/theme1.xml"/>
  <Override ContentType="application/vnd.openxmlformats-officedocument.spreadsheetml.styles+xml" PartName="/xl/styles.xml"/>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ml.chart+xml" PartName="/xl/charts/chart1.xml"/>
  <Override ContentType="application/vnd.ms-office.chartstyle+xml" PartName="/xl/charts/style1.xml"/>
  <Override ContentType="application/vnd.ms-office.chartcolorstyle+xml" PartName="/xl/charts/colors1.xml"/>
  <Override ContentType="application/vnd.openxmlformats-package.core-properties+xml" PartName="/docProps/core.xml"/>
  <Override ContentType="application/vnd.openxmlformats-officedocument.extended-properties+xml" PartName="/docProps/app.xml"/>
</Types>
</file>

<file path=_rels/.rels><?xml version="1.0" encoding="UTF-8"?><Relationships xmlns="http://schemas.openxmlformats.org/package/2006/relationships"><Relationship Target="docProps/app.xml" Type="http://schemas.openxmlformats.org/officeDocument/2006/relationships/extended-properties" Id="rId3"/><Relationship Target="docProps/core.xml" Type="http://schemas.openxmlformats.org/package/2006/relationships/metadata/core-properties" Id="rId2"/><Relationship Target="xl/workbook.xml" Type="http://schemas.openxmlformats.org/officeDocument/2006/relationships/officeDocument" Id="rId1"/></Relationships>
</file>

<file path=xl/workbook.xml><?xml version="1.0" encoding="utf-8"?>
<workbook xmlns:r="http://schemas.openxmlformats.org/officeDocument/2006/relationships" xmlns="http://schemas.openxmlformats.org/spreadsheetml/2006/main"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931"/>
  <workbookPr codeName="ThisWorkbook" defaultThemeVersion="166925"/>
  <mc:AlternateContent xmlns:mc="http://schemas.openxmlformats.org/markup-compatibility/2006">
    <mc:Choice Requires="x15">
      <x15ac:absPath xmlns:x15ac="http://schemas.microsoft.com/office/spreadsheetml/2010/11/ac" url="N:\Project\50927_DRRP\NJ1\R4. ACS and data mapping\From Christian\Output\CIL-reports\Test Production\"/>
    </mc:Choice>
  </mc:AlternateContent>
  <xr:revisionPtr revIDLastSave="0" documentId="8_{AF4189DB-3037-471B-B110-E602D389FF9E}" xr6:coauthVersionLast="47" xr6:coauthVersionMax="47" xr10:uidLastSave="{00000000-0000-0000-0000-000000000000}"/>
  <bookViews>
    <workbookView xWindow="-120" yWindow="-120" windowWidth="27645" windowHeight="16440"/>
  </bookViews>
  <sheets>
    <sheet name="Cover Page" sheetId="1" r:id="rId1"/>
    <sheet name="Demographic Statistics Tables" sheetId="2" r:id="rId2"/>
    <sheet name="Bar Chart" sheetId="3" r:id="rId3"/>
    <sheet name="RaceEthnicity" sheetId="4" state="hidden" r:id="rId4"/>
    <sheet name="Customer_2018" sheetId="5" state="hidden" r:id="rId5"/>
    <sheet name="ACS_Overall" sheetId="6" state="hidden" r:id="rId6"/>
    <sheet name="ACS_NoWorkNoSchool" sheetId="7" state="hidden" r:id="rId7"/>
    <sheet name="CIL map" sheetId="8" state="hidden" r:id="rId8"/>
  </sheets>
  <externalReferences>
    <externalReference r:id="rId9"/>
  </externalReferences>
  <definedNames>
    <definedName name="_xlnm.Print_Area" localSheetId="0">'Cover Page'!$A$1:$F$50</definedName>
    <definedName name="_xlnm.Print_Area" localSheetId="1">'Demographic Statistics Tables'!$A$1:$H$31</definedName>
  </definedNames>
  <calcPr calcId="191029" fullCalcOnLoad="true"/>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<sst xmlns="http://schemas.openxmlformats.org/spreadsheetml/2006/main" count="359" uniqueCount="228">
  <si>
    <t>Centers for Independent Living</t>
  </si>
  <si>
    <t>Demographic characteristics of Center for Independent Living (CIL) customers and customer pool</t>
  </si>
  <si>
    <t>CIL name:</t>
  </si>
  <si>
    <t>CIL state:</t>
  </si>
  <si>
    <t>Number of customers served by CIL in 2018:</t>
  </si>
  <si>
    <r>
      <rPr>
        <b/>
        <sz val="14"/>
        <rFont val="Calibri"/>
        <family val="2"/>
      </rPr>
      <t>About this report.</t>
    </r>
    <r>
      <rPr>
        <sz val="14"/>
        <rFont val="Calibri"/>
        <family val="2"/>
      </rPr>
      <t xml:space="preserve"> This report presents the demographic characteristics of people ages 16 to 24 who have a disability and who live in a county served by your CIL—that is, a county from which at least one customer came in 2018. The data come from the IPUMS USA version of the American Community Survey (ACS) from 2009 through 2019.</t>
    </r>
    <r>
      <rPr>
        <vertAlign val="superscript"/>
        <sz val="14"/>
        <rFont val="Calibri"/>
        <family val="2"/>
      </rPr>
      <t>1</t>
    </r>
    <r>
      <rPr>
        <sz val="14"/>
        <rFont val="Calibri"/>
        <family val="2"/>
      </rPr>
      <t xml:space="preserve"> Counties served by your CIL are listed below in descending order by number of customers. The report also includes the demographic characteristics of customers served by your CIL in 2018, as reported to the Administration for Community Living (ACL) in the 2018 Annual Program Performance Report. </t>
    </r>
  </si>
  <si>
    <r>
      <rPr>
        <b/>
        <sz val="14"/>
        <rFont val="Calibri"/>
        <family val="2"/>
      </rPr>
      <t>How might CILs use these reports?</t>
    </r>
    <r>
      <rPr>
        <sz val="14"/>
        <rFont val="Calibri"/>
        <family val="2"/>
      </rPr>
      <t xml:space="preserve"> These local-area statistics provide CILs with summary information about youth and young adults who might benefit from CIL services. As CILs continue to expand services to this population, they might consider whether certain demographic groups are more prevalent in their local population than among their customers. To learn about strategies some CILs are using to expand outreach to communities, please read the one-page brief available at:</t>
    </r>
  </si>
  <si>
    <t>http://mathematica.org/-/media/internet/features/2022/mycil-data-user-guide.</t>
  </si>
  <si>
    <t xml:space="preserve">Also available are interactive maps and a downloadable data table showing the county-level distribution of demographic characteristics of people ages 16 to 24 who have a disability, are out of school, and are not working. To view the maps and table, please visit: </t>
  </si>
  <si>
    <t>https://mathematica.org/dataviz/nonworking-osy-disability-maps.</t>
  </si>
  <si>
    <r>
      <rPr>
        <vertAlign val="superscript"/>
        <sz val="12"/>
        <rFont val="Calibri"/>
        <family val="2"/>
      </rPr>
      <t>1</t>
    </r>
    <r>
      <rPr>
        <sz val="12"/>
        <rFont val="Calibri"/>
        <family val="2"/>
      </rPr>
      <t>IPUMS USA, University of Minnesota, www.ipums.org.</t>
    </r>
  </si>
  <si>
    <t>Data from the following counties are used in this report:</t>
  </si>
  <si>
    <t>Characteristics of people ages 16 to 24 with a disability living in counties served by CIL</t>
  </si>
  <si>
    <t>All</t>
  </si>
  <si>
    <t>Not working and not in school</t>
  </si>
  <si>
    <t>ACS sample size</t>
  </si>
  <si>
    <t>Estimated population size</t>
  </si>
  <si>
    <t>Statistic</t>
  </si>
  <si>
    <t>Percentage</t>
  </si>
  <si>
    <r>
      <t>Poverty rate</t>
    </r>
    <r>
      <rPr>
        <vertAlign val="superscript"/>
        <sz val="14"/>
        <rFont val="Calibri"/>
        <family val="2"/>
      </rPr>
      <t>1</t>
    </r>
  </si>
  <si>
    <t>Does not speak English</t>
  </si>
  <si>
    <t>Education</t>
  </si>
  <si>
    <r>
      <t>Less than high school degree</t>
    </r>
    <r>
      <rPr>
        <sz val="14"/>
        <color rgb="FFFF0000"/>
        <rFont val="Calibri"/>
        <family val="2"/>
      </rPr>
      <t xml:space="preserve">, </t>
    </r>
    <r>
      <rPr>
        <sz val="14"/>
        <rFont val="Calibri"/>
        <family val="2"/>
      </rPr>
      <t xml:space="preserve">not currently in school </t>
    </r>
  </si>
  <si>
    <r>
      <t>Less than high school degree</t>
    </r>
    <r>
      <rPr>
        <sz val="14"/>
        <color rgb="FFFF0000"/>
        <rFont val="Calibri"/>
        <family val="2"/>
      </rPr>
      <t xml:space="preserve">, </t>
    </r>
    <r>
      <rPr>
        <sz val="14"/>
        <rFont val="Calibri"/>
        <family val="2"/>
      </rPr>
      <t xml:space="preserve">currently in school </t>
    </r>
  </si>
  <si>
    <t xml:space="preserve">High school graduate </t>
  </si>
  <si>
    <t xml:space="preserve">College graduate </t>
  </si>
  <si>
    <t>Work</t>
  </si>
  <si>
    <t xml:space="preserve">Not employed, in school </t>
  </si>
  <si>
    <t xml:space="preserve">Employed, not in school </t>
  </si>
  <si>
    <t xml:space="preserve">Employed, in school </t>
  </si>
  <si>
    <t xml:space="preserve">Not employed, not in school </t>
  </si>
  <si>
    <t>Race and ethnicity of 2018 CIL customers and youth population in 
counties served by CIL (percentage)</t>
  </si>
  <si>
    <t>2018 CIL customers of all ages</t>
  </si>
  <si>
    <t>Population ages 16 to 24 with a disability</t>
  </si>
  <si>
    <t xml:space="preserve"> Population ages 16 to 24 with a disability, not working, and not in school</t>
  </si>
  <si>
    <t xml:space="preserve">Non-Hispanic White </t>
  </si>
  <si>
    <t xml:space="preserve">Hispanic </t>
  </si>
  <si>
    <t xml:space="preserve">Non-Hispanic Black </t>
  </si>
  <si>
    <t xml:space="preserve">Non-Hispanic Asian/Pacific Islander </t>
  </si>
  <si>
    <t xml:space="preserve">Non-Hispanic American Indian </t>
  </si>
  <si>
    <t xml:space="preserve">Multiple races/other race </t>
  </si>
  <si>
    <r>
      <t>Source: Data from the IPUMS USA version of the American Community Survey (ACS) from 2009</t>
    </r>
    <r>
      <rPr>
        <sz val="11"/>
        <rFont val="Times New Roman"/>
        <family val="1"/>
      </rPr>
      <t>–</t>
    </r>
    <r>
      <rPr>
        <sz val="11"/>
        <rFont val="Calibri"/>
        <family val="2"/>
      </rPr>
      <t>2019 and the 2018 Annual Program Performance Report for your CIL.</t>
    </r>
  </si>
  <si>
    <r>
      <rPr>
        <vertAlign val="superscript"/>
        <sz val="11"/>
        <rFont val="Calibri"/>
        <family val="2"/>
      </rPr>
      <t xml:space="preserve">1 </t>
    </r>
    <r>
      <rPr>
        <sz val="11"/>
        <rFont val="Calibri"/>
        <family val="2"/>
      </rPr>
      <t>Poverty status is reported for ACS respondents not living in group quarters.</t>
    </r>
  </si>
  <si>
    <t>ACS = American Community Survey; CIL = Center for Independent Living</t>
  </si>
  <si>
    <t>2018 customers of all ages</t>
  </si>
  <si>
    <t>Population ages 16-24 with a disability</t>
  </si>
  <si>
    <t xml:space="preserve"> Population ages 16-24 with a disability, not working, and not in school</t>
  </si>
  <si>
    <t>Non-Hispanic White</t>
  </si>
  <si>
    <t>Hispanic</t>
  </si>
  <si>
    <t>Non-Hispanic Black</t>
  </si>
  <si>
    <t>Non-Hispanic Asian/Pacific Islander</t>
  </si>
  <si>
    <t>Non-Hispanic American Indian</t>
  </si>
  <si>
    <t>Multiple races/other race</t>
  </si>
  <si>
    <t>cil_id</t>
  </si>
  <si>
    <t>1813FLILCL</t>
  </si>
  <si>
    <t>cil_name</t>
  </si>
  <si>
    <t>Suncoast Center for Independent Living, Inc.</t>
  </si>
  <si>
    <t>statefip</t>
  </si>
  <si>
    <t>total_disab</t>
  </si>
  <si>
    <t>total_pop_disab1624</t>
  </si>
  <si>
    <t>n_white</t>
  </si>
  <si>
    <t>n_hispanic</t>
  </si>
  <si>
    <t>n_black</t>
  </si>
  <si>
    <t>n_asianpcf</t>
  </si>
  <si>
    <t>n_amerindian</t>
  </si>
  <si>
    <t>n_multirace</t>
  </si>
  <si>
    <t>n_otherrace</t>
  </si>
  <si>
    <t>n_edlthshool</t>
  </si>
  <si>
    <t>n_inschool</t>
  </si>
  <si>
    <t>n_hsgrad</t>
  </si>
  <si>
    <t>n_collegegrad</t>
  </si>
  <si>
    <t>n_inschool_nowork</t>
  </si>
  <si>
    <t>n_working_noschool</t>
  </si>
  <si>
    <t>n_working_inschool</t>
  </si>
  <si>
    <t>n_nowork_noschool</t>
  </si>
  <si>
    <t>n_pov_100</t>
  </si>
  <si>
    <t>n_non_english_home</t>
  </si>
  <si>
    <t>mean_white</t>
  </si>
  <si>
    <t>mean_hispanic</t>
  </si>
  <si>
    <t>mean_black</t>
  </si>
  <si>
    <t>mean_asianpcf</t>
  </si>
  <si>
    <t>mean_amerindian</t>
  </si>
  <si>
    <t>mean_multirace</t>
  </si>
  <si>
    <t>mean_otherrace</t>
  </si>
  <si>
    <t>mean_edlthshool</t>
  </si>
  <si>
    <t>mean_inschool</t>
  </si>
  <si>
    <t>mean_hsgrad</t>
  </si>
  <si>
    <t>mean_collegegrad</t>
  </si>
  <si>
    <t>mean_inschool_nowork</t>
  </si>
  <si>
    <t>mean_working_noschool</t>
  </si>
  <si>
    <t>mean_working_inschool</t>
  </si>
  <si>
    <t>mean_nowork_noschool</t>
  </si>
  <si>
    <t>mean_pov_100</t>
  </si>
  <si>
    <t>mean_non_english_home</t>
  </si>
  <si>
    <t>total_disab_nowork</t>
  </si>
  <si>
    <t>total_pop_disab1624_nowork</t>
  </si>
  <si>
    <t>state_ab</t>
  </si>
  <si>
    <t>FL</t>
  </si>
  <si>
    <t>num_active</t>
  </si>
  <si>
    <t>num_new</t>
  </si>
  <si>
    <t>num_totcust</t>
  </si>
  <si>
    <t>num_waiver</t>
  </si>
  <si>
    <t>num_ILP</t>
  </si>
  <si>
    <t>num_totyear</t>
  </si>
  <si>
    <t>numclose_moved</t>
  </si>
  <si>
    <t>numclosed_withdrawn</t>
  </si>
  <si>
    <t>numclosed_died</t>
  </si>
  <si>
    <t>numclosed_complete</t>
  </si>
  <si>
    <t>numcoled_other</t>
  </si>
  <si>
    <t>numclosed_tot</t>
  </si>
  <si>
    <t>age_under5</t>
  </si>
  <si>
    <t>age_519</t>
  </si>
  <si>
    <t>age_2024</t>
  </si>
  <si>
    <t>age_2559</t>
  </si>
  <si>
    <t>age_60over</t>
  </si>
  <si>
    <t>age_miss</t>
  </si>
  <si>
    <t>num_totage</t>
  </si>
  <si>
    <t>num_female</t>
  </si>
  <si>
    <t>num_male</t>
  </si>
  <si>
    <t>num_totgender</t>
  </si>
  <si>
    <t>num_amind</t>
  </si>
  <si>
    <t>num_asian</t>
  </si>
  <si>
    <t>num_black</t>
  </si>
  <si>
    <t>num_pacific</t>
  </si>
  <si>
    <t>num_white</t>
  </si>
  <si>
    <t>num_hisp</t>
  </si>
  <si>
    <t>num_multrace</t>
  </si>
  <si>
    <t>num_racemiss</t>
  </si>
  <si>
    <t>tot_race</t>
  </si>
  <si>
    <t>dis_cognitive</t>
  </si>
  <si>
    <t>dis_mental</t>
  </si>
  <si>
    <t>dis_physical</t>
  </si>
  <si>
    <t>dis_hearing</t>
  </si>
  <si>
    <t>dis_vision</t>
  </si>
  <si>
    <t>dis_multdis</t>
  </si>
  <si>
    <t>dis_other</t>
  </si>
  <si>
    <t>cntyname_cil1</t>
  </si>
  <si>
    <t>CHARLOTTE</t>
  </si>
  <si>
    <t>cntyname_cil2</t>
  </si>
  <si>
    <t>SARASOTA</t>
  </si>
  <si>
    <t>cntyname_cil3</t>
  </si>
  <si>
    <t>MANATEE</t>
  </si>
  <si>
    <t>cntyname_cil4</t>
  </si>
  <si>
    <t>HILLSBOROUGH</t>
  </si>
  <si>
    <t>cntyname_cil5</t>
  </si>
  <si>
    <t/>
  </si>
  <si>
    <t>cntyname_cil6</t>
  </si>
  <si>
    <t>cntyname_cil7</t>
  </si>
  <si>
    <t>cntyname_cil8</t>
  </si>
  <si>
    <t>cntyname_cil9</t>
  </si>
  <si>
    <t>cntyname_cil10</t>
  </si>
  <si>
    <t>cntyname_cil11</t>
  </si>
  <si>
    <t>cntyname_cil12</t>
  </si>
  <si>
    <t>cntyname_cil13</t>
  </si>
  <si>
    <t>cntyname_cil14</t>
  </si>
  <si>
    <t>cntyname_cil15</t>
  </si>
  <si>
    <t>cntyname_cil16</t>
  </si>
  <si>
    <t>cntyname_cil17</t>
  </si>
  <si>
    <t>cntyname_cil18</t>
  </si>
  <si>
    <t>cntyname_cil19</t>
  </si>
  <si>
    <t>cntyname_cil20</t>
  </si>
  <si>
    <t>cntyname_cil21</t>
  </si>
  <si>
    <t>cntyname_cil22</t>
  </si>
  <si>
    <t>cntyname_cil23</t>
  </si>
  <si>
    <t>cntyname_cil24</t>
  </si>
  <si>
    <t>cntyname_cil25</t>
  </si>
  <si>
    <t>cntyname_cil26</t>
  </si>
  <si>
    <t>cntyname_cil27</t>
  </si>
  <si>
    <t>cntyname_cil28</t>
  </si>
  <si>
    <t>cntyname_cil29</t>
  </si>
  <si>
    <t>cntyname_cil30</t>
  </si>
  <si>
    <t>cntyname_cil31</t>
  </si>
  <si>
    <t>cntyname_cil32</t>
  </si>
  <si>
    <t>cntyname_cil33</t>
  </si>
  <si>
    <t>cntyname_cil34</t>
  </si>
  <si>
    <t>cntyname_cil35</t>
  </si>
  <si>
    <t>cntyname_cil36</t>
  </si>
  <si>
    <t>cntyname_cil37</t>
  </si>
  <si>
    <t>cntyname_cil38</t>
  </si>
  <si>
    <t>cntyname_cil39</t>
  </si>
  <si>
    <t>cntyname_cil40</t>
  </si>
  <si>
    <t>cntyname_cil41</t>
  </si>
  <si>
    <t>cntyname_cil42</t>
  </si>
  <si>
    <t>cntyname_cil43</t>
  </si>
  <si>
    <t>cntyname_cil44</t>
  </si>
  <si>
    <t>cntyname_cil45</t>
  </si>
  <si>
    <t>cntyname_cil46</t>
  </si>
  <si>
    <t>cntyname_cil47</t>
  </si>
  <si>
    <t>cntyname_cil48</t>
  </si>
  <si>
    <t>cntyname_cil49</t>
  </si>
  <si>
    <t>cntyname_cil50</t>
  </si>
  <si>
    <t>cntyname_cil51</t>
  </si>
  <si>
    <t>cntyname_cil52</t>
  </si>
  <si>
    <t>cntyname_cil53</t>
  </si>
  <si>
    <t>cntyname_cil54</t>
  </si>
  <si>
    <t>cntyname_cil55</t>
  </si>
  <si>
    <t>cntyname_cil56</t>
  </si>
  <si>
    <t>cntyname_cil57</t>
  </si>
  <si>
    <t>cntyname_cil58</t>
  </si>
  <si>
    <t>cntyname_cil59</t>
  </si>
  <si>
    <t>cntyname_cil60</t>
  </si>
  <si>
    <t>cntyname_cil61</t>
  </si>
  <si>
    <t>cntyname_cil62</t>
  </si>
  <si>
    <t>cntyname_cil63</t>
  </si>
  <si>
    <t>cntyname_cil64</t>
  </si>
  <si>
    <t>cntyname_cil65</t>
  </si>
  <si>
    <t>cntyname_cil66</t>
  </si>
  <si>
    <t>cntyname_cil67</t>
  </si>
  <si>
    <t>cntyname_cil68</t>
  </si>
  <si>
    <t>cntyname_cil69</t>
  </si>
  <si>
    <t>cntyname_cil70</t>
  </si>
  <si>
    <t>cntyname_cil71</t>
  </si>
  <si>
    <t>cntyname_cil72</t>
  </si>
  <si>
    <t>cntyname_cil73</t>
  </si>
  <si>
    <t>cntyname_cil74</t>
  </si>
  <si>
    <t>cntyname_cil75</t>
  </si>
  <si>
    <t>cntyname_cil76</t>
  </si>
  <si>
    <t>cntyname_cil77</t>
  </si>
  <si>
    <t>cntyname_cil78</t>
  </si>
  <si>
    <t>cntyname_cil79</t>
  </si>
  <si>
    <t>cntyname_cil80</t>
  </si>
  <si>
    <t>cntyname_cil81</t>
  </si>
  <si>
    <t>cntyname_cil82</t>
  </si>
  <si>
    <t>cntyname_cil83</t>
  </si>
  <si>
    <t>cntyname_cil84</t>
  </si>
  <si>
    <t>cntyname_cil85</t>
  </si>
  <si>
    <t>cntyname_cil86</t>
  </si>
  <si>
    <t>cntyname_cil87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</si>
</sst>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3" formatCode="_(* #,##0.00_);_(* \(#,##0.00\);_(* &quot;-&quot;??_);_(@_)"/>
    <numFmt numFmtId="164" formatCode="0.0"/>
  </numFmts>
  <fonts count="21" x14ac:knownFonts="1">
    <font>
      <sz val="11"/>
      <name val="Calibri"/>
      <family val="2"/>
    </font>
    <font>
      <sz val="11"/>
      <name val="Calibri"/>
      <family val="2"/>
    </font>
    <font>
      <b/>
      <sz val="18"/>
      <color theme="0"/>
      <name val="Calibri"/>
      <family val="2"/>
    </font>
    <font>
      <b/>
      <sz val="14"/>
      <color theme="0"/>
      <name val="Calibri"/>
      <family val="2"/>
    </font>
    <font>
      <sz val="14"/>
      <name val="Calibri"/>
      <family val="2"/>
    </font>
    <font>
      <b/>
      <sz val="14"/>
      <name val="Calibri"/>
      <family val="2"/>
    </font>
    <font>
      <vertAlign val="superscript"/>
      <sz val="14"/>
      <name val="Calibri"/>
      <family val="2"/>
    </font>
    <font>
      <u/>
      <sz val="11"/>
      <color theme="10"/>
      <name val="Calibri"/>
      <family val="2"/>
    </font>
    <font>
      <u/>
      <sz val="14"/>
      <color theme="10"/>
      <name val="Calibri"/>
      <family val="2"/>
    </font>
    <font>
      <sz val="14"/>
      <color theme="10"/>
      <name val="Calibri"/>
      <family val="2"/>
    </font>
    <font>
      <vertAlign val="superscript"/>
      <sz val="12"/>
      <name val="Calibri"/>
      <family val="2"/>
    </font>
    <font>
      <sz val="12"/>
      <name val="Calibri"/>
      <family val="2"/>
    </font>
    <font>
      <u/>
      <sz val="14"/>
      <name val="Calibri"/>
      <family val="2"/>
    </font>
    <font>
      <sz val="14"/>
      <color theme="0"/>
      <name val="Calibri"/>
      <family val="2"/>
    </font>
    <font>
      <sz val="11"/>
      <color theme="0"/>
      <name val="Calibri"/>
      <family val="2"/>
    </font>
    <font>
      <b/>
      <u/>
      <sz val="18"/>
      <color theme="0"/>
      <name val="Calibri"/>
      <family val="2"/>
    </font>
    <font>
      <i/>
      <sz val="14"/>
      <name val="Calibri"/>
      <family val="2"/>
    </font>
    <font>
      <sz val="14"/>
      <color rgb="FFFF0000"/>
      <name val="Calibri"/>
      <family val="2"/>
    </font>
    <font>
      <sz val="11"/>
      <color rgb="FFFF0000"/>
      <name val="Calibri"/>
      <family val="2"/>
    </font>
    <font>
      <sz val="11"/>
      <name val="Times New Roman"/>
      <family val="1"/>
    </font>
    <font>
      <vertAlign val="superscript"/>
      <sz val="11"/>
      <name val="Calibri"/>
      <family val="2"/>
    </font>
  </fonts>
  <fills count="5">
    <fill>
      <patternFill patternType="none"/>
    </fill>
    <fill>
      <patternFill patternType="gray125"/>
    </fill>
    <fill>
      <patternFill patternType="solid">
        <fgColor theme="3"/>
        <bgColor indexed="64"/>
      </patternFill>
    </fill>
    <fill>
      <patternFill patternType="solid">
        <fgColor theme="0"/>
        <bgColor indexed="64"/>
      </patternFill>
    </fill>
    <fill>
      <patternFill patternType="solid">
        <fgColor theme="2"/>
        <bgColor indexed="64"/>
      </patternFill>
    </fill>
  </fills>
  <borders count="6">
    <border>
      <left/>
      <right/>
      <top/>
      <bottom/>
      <diagonal/>
    </border>
    <border>
      <left/>
      <right/>
      <top style="thin">
        <color indexed="64"/>
      </top>
      <bottom/>
      <diagonal/>
    </border>
    <border>
      <left/>
      <right/>
      <top/>
      <bottom style="double">
        <color indexed="64"/>
      </bottom>
      <diagonal/>
    </border>
    <border>
      <left/>
      <right/>
      <top style="double">
        <color indexed="64"/>
      </top>
      <bottom/>
      <diagonal/>
    </border>
    <border>
      <left/>
      <right/>
      <top/>
      <bottom style="thin">
        <color indexed="64"/>
      </bottom>
      <diagonal/>
    </border>
    <border>
      <left/>
      <right/>
      <top style="double">
        <color indexed="64"/>
      </top>
      <bottom style="thin">
        <color indexed="64"/>
      </bottom>
      <diagonal/>
    </border>
  </borders>
  <cellStyleXfs count="4">
    <xf numFmtId="0" fontId="0" fillId="0" borderId="0"/>
    <xf numFmtId="43" fontId="1" fillId="0" borderId="0" applyFont="false" applyFill="false" applyBorder="false" applyAlignment="false" applyProtection="false"/>
    <xf numFmtId="0" fontId="7" fillId="0" borderId="0" applyNumberFormat="false" applyFill="false" applyBorder="false" applyAlignment="false" applyProtection="false"/>
    <xf numFmtId="0" fontId="1" fillId="0" borderId="0"/>
  </cellStyleXfs>
  <cellXfs count="55">
    <xf numFmtId="0" fontId="0" fillId="0" borderId="0" xfId="0"/>
    <xf numFmtId="0" fontId="2" fillId="2" borderId="0" xfId="0" applyFont="true" applyFill="true" applyAlignment="true">
      <alignment horizontal="center"/>
    </xf>
    <xf numFmtId="0" fontId="0" fillId="3" borderId="0" xfId="0" applyFill="true"/>
    <xf numFmtId="0" fontId="3" fillId="2" borderId="0" xfId="0" applyFont="true" applyFill="true" applyAlignment="true">
      <alignment horizontal="center"/>
    </xf>
    <xf numFmtId="0" fontId="4" fillId="3" borderId="0" xfId="0" applyFont="true" applyFill="true"/>
    <xf numFmtId="0" fontId="5" fillId="3" borderId="0" xfId="0" applyFont="true" applyFill="true"/>
    <xf numFmtId="0" fontId="4" fillId="3" borderId="0" xfId="0" applyFont="true" applyFill="true" applyAlignment="true">
      <alignment wrapText="true"/>
    </xf>
    <xf numFmtId="37" fontId="5" fillId="3" borderId="0" xfId="1" applyNumberFormat="true" applyFont="true" applyFill="true" applyBorder="true" applyAlignment="true">
      <alignment horizontal="left"/>
    </xf>
    <xf numFmtId="0" fontId="4" fillId="3" borderId="0" xfId="0" applyFont="true" applyFill="true" applyAlignment="true">
      <alignment horizontal="left" vertical="center" wrapText="true"/>
    </xf>
    <xf numFmtId="0" fontId="4" fillId="3" borderId="0" xfId="0" applyFont="true" applyFill="true" applyAlignment="true">
      <alignment horizontal="left" vertical="center" wrapText="true"/>
    </xf>
    <xf numFmtId="0" fontId="8" fillId="3" borderId="0" xfId="2" applyFont="true" applyFill="true" applyBorder="true" applyAlignment="true">
      <alignment horizontal="left" vertical="center"/>
    </xf>
    <xf numFmtId="0" fontId="4" fillId="3" borderId="0" xfId="0" applyFont="true" applyFill="true" applyAlignment="true">
      <alignment horizontal="left" vertical="top" wrapText="true"/>
    </xf>
    <xf numFmtId="0" fontId="8" fillId="3" borderId="0" xfId="2" applyFont="true" applyFill="true" applyBorder="true" applyAlignment="true">
      <alignment horizontal="left" vertical="top" wrapText="true"/>
    </xf>
    <xf numFmtId="0" fontId="9" fillId="3" borderId="0" xfId="2" applyFont="true" applyFill="true" applyBorder="true" applyAlignment="true">
      <alignment horizontal="left" vertical="top" wrapText="true"/>
    </xf>
    <xf numFmtId="0" fontId="8" fillId="3" borderId="0" xfId="2" applyFont="true" applyFill="true" applyBorder="true" applyAlignment="true">
      <alignment horizontal="left" vertical="top" wrapText="true"/>
    </xf>
    <xf numFmtId="0" fontId="10" fillId="3" borderId="0" xfId="0" applyFont="true" applyFill="true"/>
    <xf numFmtId="0" fontId="12" fillId="3" borderId="0" xfId="0" applyFont="true" applyFill="true"/>
    <xf numFmtId="0" fontId="13" fillId="3" borderId="0" xfId="0" applyFont="true" applyFill="true"/>
    <xf numFmtId="0" fontId="14" fillId="3" borderId="0" xfId="0" applyFont="true" applyFill="true"/>
    <xf numFmtId="0" fontId="5" fillId="3" borderId="0" xfId="0" applyFont="true" applyFill="true" applyAlignment="true">
      <alignment horizontal="left"/>
    </xf>
    <xf numFmtId="0" fontId="2" fillId="2" borderId="1" xfId="0" applyFont="true" applyFill="true" applyBorder="true" applyAlignment="true">
      <alignment horizontal="center" wrapText="true"/>
    </xf>
    <xf numFmtId="0" fontId="2" fillId="4" borderId="0" xfId="0" applyFont="true" applyFill="true" applyAlignment="true">
      <alignment wrapText="true"/>
    </xf>
    <xf numFmtId="0" fontId="5" fillId="4" borderId="0" xfId="0" applyFont="true" applyFill="true" applyAlignment="true">
      <alignment horizontal="center" wrapText="true"/>
    </xf>
    <xf numFmtId="0" fontId="15" fillId="0" borderId="0" xfId="0" applyFont="true" applyAlignment="true">
      <alignment horizontal="left" wrapText="true"/>
    </xf>
    <xf numFmtId="0" fontId="2" fillId="3" borderId="0" xfId="0" applyFont="true" applyFill="true" applyAlignment="true">
      <alignment horizontal="left" wrapText="true"/>
    </xf>
    <xf numFmtId="3" fontId="5" fillId="3" borderId="0" xfId="1" applyNumberFormat="true" applyFont="true" applyFill="true" applyBorder="true" applyAlignment="true">
      <alignment horizontal="center"/>
    </xf>
    <xf numFmtId="0" fontId="16" fillId="4" borderId="0" xfId="0" applyFont="true" applyFill="true"/>
    <xf numFmtId="2" fontId="16" fillId="4" borderId="0" xfId="1" applyNumberFormat="true" applyFont="true" applyFill="true" applyBorder="true" applyAlignment="true">
      <alignment horizontal="center"/>
    </xf>
    <xf numFmtId="2" fontId="16" fillId="4" borderId="0" xfId="0" applyNumberFormat="true" applyFont="true" applyFill="true" applyAlignment="true">
      <alignment horizontal="center"/>
    </xf>
    <xf numFmtId="164" fontId="5" fillId="3" borderId="0" xfId="1" applyNumberFormat="true" applyFont="true" applyFill="true" applyBorder="true" applyAlignment="true">
      <alignment horizontal="center"/>
    </xf>
    <xf numFmtId="164" fontId="5" fillId="3" borderId="0" xfId="0" applyNumberFormat="true" applyFont="true" applyFill="true" applyAlignment="true">
      <alignment horizontal="center"/>
    </xf>
    <xf numFmtId="0" fontId="16" fillId="3" borderId="0" xfId="0" applyFont="true" applyFill="true"/>
    <xf numFmtId="0" fontId="4" fillId="3" borderId="0" xfId="0" applyFont="true" applyFill="true" applyAlignment="true">
      <alignment horizontal="left" indent="1"/>
    </xf>
    <xf numFmtId="0" fontId="18" fillId="3" borderId="0" xfId="0" applyFont="true" applyFill="true"/>
    <xf numFmtId="0" fontId="4" fillId="3" borderId="2" xfId="0" applyFont="true" applyFill="true" applyBorder="true" applyAlignment="true">
      <alignment horizontal="left" indent="1"/>
    </xf>
    <xf numFmtId="164" fontId="5" fillId="3" borderId="2" xfId="1" applyNumberFormat="true" applyFont="true" applyFill="true" applyBorder="true" applyAlignment="true">
      <alignment horizontal="center"/>
    </xf>
    <xf numFmtId="164" fontId="5" fillId="3" borderId="2" xfId="0" applyNumberFormat="true" applyFont="true" applyFill="true" applyBorder="true" applyAlignment="true">
      <alignment horizontal="center"/>
    </xf>
    <xf numFmtId="0" fontId="0" fillId="3" borderId="3" xfId="0" applyFill="true" applyBorder="true"/>
    <xf numFmtId="0" fontId="0" fillId="3" borderId="4" xfId="0" applyFill="true" applyBorder="true"/>
    <xf numFmtId="0" fontId="2" fillId="2" borderId="0" xfId="0" applyFont="true" applyFill="true" applyAlignment="true">
      <alignment horizontal="center" wrapText="true"/>
    </xf>
    <xf numFmtId="0" fontId="0" fillId="4" borderId="0" xfId="0" applyFill="true"/>
    <xf numFmtId="0" fontId="4" fillId="3" borderId="0" xfId="3" applyFont="true" applyFill="true"/>
    <xf numFmtId="164" fontId="5" fillId="3" borderId="0" xfId="3" applyNumberFormat="true" applyFont="true" applyFill="true" applyAlignment="true">
      <alignment horizontal="center"/>
    </xf>
    <xf numFmtId="0" fontId="4" fillId="3" borderId="2" xfId="3" applyFont="true" applyFill="true" applyBorder="true"/>
    <xf numFmtId="164" fontId="5" fillId="3" borderId="2" xfId="3" applyNumberFormat="true" applyFont="true" applyFill="true" applyBorder="true" applyAlignment="true">
      <alignment horizontal="center"/>
    </xf>
    <xf numFmtId="0" fontId="0" fillId="3" borderId="5" xfId="0" applyFill="true" applyBorder="true"/>
    <xf numFmtId="0" fontId="1" fillId="3" borderId="0" xfId="0" applyFont="true" applyFill="true"/>
    <xf numFmtId="0" fontId="14" fillId="3" borderId="0" xfId="3" applyFont="true" applyFill="true"/>
    <xf numFmtId="0" fontId="14" fillId="0" borderId="0" xfId="0" applyFont="true"/>
    <xf numFmtId="0" fontId="18" fillId="3" borderId="0" xfId="3" applyFont="true" applyFill="true"/>
    <xf numFmtId="9" fontId="18" fillId="3" borderId="0" xfId="3" applyNumberFormat="true" applyFont="true" applyFill="true"/>
    <xf numFmtId="9" fontId="18" fillId="3" borderId="0" xfId="0" applyNumberFormat="true" applyFont="true" applyFill="true"/>
    <xf numFmtId="1" fontId="0" fillId="0" borderId="0" xfId="0" applyNumberFormat="true"/>
    <xf numFmtId="0" fontId="1" fillId="0" borderId="0" xfId="0" applyFont="true"/>
    <xf numFmtId="0" fontId="1" fillId="0" borderId="0" xfId="0" applyFont="true" applyAlignment="true">
      <alignment vertical="center"/>
    </xf>
  </cellXfs>
  <cellStyles count="4">
    <cellStyle name="Comma" xfId="1" builtinId="3"/>
    <cellStyle name="Hyperlink" xfId="2" builtinId="8"/>
    <cellStyle name="Normal" xfId="0" builtinId="0"/>
    <cellStyle name="Normal 2" xfId="3" xr:uid="{DD281E00-E6C8-4435-8796-ED38CBF0B2E3}"/>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Relationships xmlns="http://schemas.openxmlformats.org/package/2006/relationships"><Relationship Target="worksheets/sheet7.xml" Type="http://schemas.openxmlformats.org/officeDocument/2006/relationships/worksheet" Id="rId8"/><Relationship Target="chartsheets/sheet1.xml" Type="http://schemas.openxmlformats.org/officeDocument/2006/relationships/chartsheet" Id="rId3"/><Relationship Target="worksheets/sheet6.xml" Type="http://schemas.openxmlformats.org/officeDocument/2006/relationships/worksheet" Id="rId7"/><Relationship Target="sharedStrings.xml" Type="http://schemas.openxmlformats.org/officeDocument/2006/relationships/sharedStrings" Id="rId12"/><Relationship Target="worksheets/sheet2.xml" Type="http://schemas.openxmlformats.org/officeDocument/2006/relationships/worksheet" Id="rId2"/><Relationship Target="worksheets/sheet1.xml" Type="http://schemas.openxmlformats.org/officeDocument/2006/relationships/worksheet" Id="rId1"/><Relationship Target="worksheets/sheet5.xml" Type="http://schemas.openxmlformats.org/officeDocument/2006/relationships/worksheet" Id="rId6"/><Relationship Target="styles.xml" Type="http://schemas.openxmlformats.org/officeDocument/2006/relationships/styles" Id="rId11"/><Relationship Target="worksheets/sheet4.xml" Type="http://schemas.openxmlformats.org/officeDocument/2006/relationships/worksheet" Id="rId5"/><Relationship Target="theme/theme1.xml" Type="http://schemas.openxmlformats.org/officeDocument/2006/relationships/theme" Id="rId10"/><Relationship Target="worksheets/sheet3.xml" Type="http://schemas.openxmlformats.org/officeDocument/2006/relationships/worksheet" Id="rId4"/><Relationship Target="externalLinks/externalLink1.xml" Type="http://schemas.openxmlformats.org/officeDocument/2006/relationships/externalLink" Id="rId9"/></Relationships>
</file>

<file path=xl/charts/_rels/chart1.xml.rels><?xml version="1.0" encoding="UTF-8"?><Relationships xmlns="http://schemas.openxmlformats.org/package/2006/relationships"><Relationship Target="colors1.xml" Type="http://schemas.microsoft.com/office/2011/relationships/chartColorStyle" Id="rId2"/><Relationship Target="style1.xml" Type="http://schemas.microsoft.com/office/2011/relationships/chartStyle" Id="rId1"/></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r>
              <a:rPr lang="en-US" sz="1800"/>
              <a:t>Race and ethnicity for 2018 customers and youth population in counties served by CIL </a:t>
            </a:r>
          </a:p>
        </c:rich>
      </c:tx>
      <c:overlay val="0"/>
      <c:spPr>
        <a:noFill/>
        <a:ln>
          <a:noFill/>
        </a:ln>
        <a:effectLst/>
      </c:spPr>
      <c:txPr>
        <a:bodyPr rot="0" spcFirstLastPara="1" vertOverflow="ellipsis" vert="horz" wrap="square" anchor="ctr" anchorCtr="1"/>
        <a:lstStyle/>
        <a:p>
          <a:pPr>
            <a:defRPr sz="18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1.7691998391636508E-2"/>
          <c:y val="0.11887117174009219"/>
          <c:w val="0.95574986781658322"/>
          <c:h val="0.64142326420577589"/>
        </c:manualLayout>
      </c:layout>
      <c:barChart>
        <c:barDir val="col"/>
        <c:grouping val="clustered"/>
        <c:varyColors val="0"/>
        <c:ser>
          <c:idx val="0"/>
          <c:order val="0"/>
          <c:tx>
            <c:strRef>
              <c:f>RaceEthnicity!$B$1</c:f>
              <c:strCache>
                <c:ptCount val="1"/>
                <c:pt idx="0">
                  <c:v>2018 customers of all ages</c:v>
                </c:pt>
              </c:strCache>
            </c:strRef>
          </c:tx>
          <c:spPr>
            <a:solidFill>
              <a:schemeClr val="accent1"/>
            </a:solid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RaceEthnicity!$B$2:$B$7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0-8374-4AFD-A2AD-34D2F2C59A97}"/>
            </c:ext>
          </c:extLst>
        </c:ser>
        <c:ser>
          <c:idx val="1"/>
          <c:order val="1"/>
          <c:tx>
            <c:strRef>
              <c:f>RaceEthnicity!$C$1</c:f>
              <c:strCache>
                <c:ptCount val="1"/>
                <c:pt idx="0">
                  <c:v>Population ages 16-24 with a disability</c:v>
                </c:pt>
              </c:strCache>
            </c:strRef>
          </c:tx>
          <c:spPr>
            <a:pattFill prst="wdDnDiag">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cat>
            <c:strRef>
              <c:f>RaceEthnicity!$A$2:$A$7</c:f>
              <c:strCache>
                <c:ptCount val="6"/>
                <c:pt idx="0">
                  <c:v>Non-Hispanic White</c:v>
                </c:pt>
                <c:pt idx="1">
                  <c:v>Hispanic</c:v>
                </c:pt>
                <c:pt idx="2">
                  <c:v>Non-Hispanic Black</c:v>
                </c:pt>
                <c:pt idx="3">
                  <c:v>Non-Hispanic Asian/Pacific Islander</c:v>
                </c:pt>
                <c:pt idx="4">
                  <c:v>Non-Hispanic American Indian</c:v>
                </c:pt>
                <c:pt idx="5">
                  <c:v>Multiple races/other race</c:v>
                </c:pt>
              </c:strCache>
            </c:strRef>
          </c:cat>
          <c:val>
            <c:numRef>
              <c:f>RaceEthnicity!$C$2:$C$7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1-8374-4AFD-A2AD-34D2F2C59A97}"/>
            </c:ext>
          </c:extLst>
        </c:ser>
        <c:ser>
          <c:idx val="2"/>
          <c:order val="2"/>
          <c:tx>
            <c:strRef>
              <c:f>RaceEthnicity!$D$1</c:f>
              <c:strCache>
                <c:ptCount val="1"/>
                <c:pt idx="0">
                  <c:v> Population ages 16-24 with a disability, not working, and not in school</c:v>
                </c:pt>
              </c:strCache>
            </c:strRef>
          </c:tx>
          <c:spPr>
            <a:pattFill prst="pct50">
              <a:fgClr>
                <a:schemeClr val="accent1"/>
              </a:fgClr>
              <a:bgClr>
                <a:schemeClr val="bg1"/>
              </a:bgClr>
            </a:pattFill>
            <a:ln w="19050">
              <a:solidFill>
                <a:schemeClr val="lt1"/>
              </a:solidFill>
            </a:ln>
            <a:effectLst/>
          </c:spPr>
          <c:invertIfNegative val="0"/>
          <c:dLbls>
            <c:spPr>
              <a:noFill/>
              <a:ln>
                <a:noFill/>
              </a:ln>
              <a:effectLst/>
            </c:spPr>
            <c:txPr>
              <a:bodyPr rot="0" spcFirstLastPara="1" vertOverflow="ellipsis" vert="horz" wrap="square" lIns="38100" tIns="19050" rIns="38100" bIns="19050" anchor="ctr" anchorCtr="1">
                <a:spAutoFit/>
              </a:bodyPr>
              <a:lstStyle/>
              <a:p>
                <a:pPr>
                  <a:defRPr sz="1400" b="0" i="0" u="none" strike="noStrike" kern="1200" baseline="0">
                    <a:solidFill>
                      <a:schemeClr val="tx1">
                        <a:lumMod val="75000"/>
                        <a:lumOff val="25000"/>
                      </a:schemeClr>
                    </a:solidFill>
                    <a:latin typeface="+mn-lt"/>
                    <a:ea typeface="+mn-ea"/>
                    <a:cs typeface="+mn-cs"/>
                  </a:defRPr>
                </a:pPr>
                <a:endParaRPr lang="en-US"/>
              </a:p>
            </c:txPr>
            <c:dLblPos val="out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val>
            <c:numRef>
              <c:f>RaceEthnicity!$D$2:$D$7</c:f>
              <c:numCache>
                <c:formatCode>0%</c:formatCode>
                <c:ptCount val="6"/>
                <c:pt idx="0">
                  <c:v>0</c:v>
                </c:pt>
                <c:pt idx="1">
                  <c:v>0</c:v>
                </c:pt>
                <c:pt idx="2">
                  <c:v>0</c:v>
                </c:pt>
                <c:pt idx="3">
                  <c:v>0</c:v>
                </c:pt>
                <c:pt idx="4">
                  <c:v>0</c:v>
                </c:pt>
                <c:pt idx="5">
                  <c:v>0</c:v>
                </c:pt>
              </c:numCache>
            </c:numRef>
          </c:val>
          <c:extLst>
            <c:ext xmlns:c16="http://schemas.microsoft.com/office/drawing/2014/chart" uri="{C3380CC4-5D6E-409C-BE32-E72D297353CC}">
              <c16:uniqueId val="{00000002-8374-4AFD-A2AD-34D2F2C59A97}"/>
            </c:ext>
          </c:extLst>
        </c:ser>
        <c:dLbls>
          <c:dLblPos val="outEnd"/>
          <c:showLegendKey val="0"/>
          <c:showVal val="1"/>
          <c:showCatName val="0"/>
          <c:showSerName val="0"/>
          <c:showPercent val="0"/>
          <c:showBubbleSize val="0"/>
        </c:dLbls>
        <c:gapWidth val="100"/>
        <c:axId val="1081314080"/>
        <c:axId val="1367606816"/>
      </c:barChart>
      <c:catAx>
        <c:axId val="1081314080"/>
        <c:scaling>
          <c:orientation val="minMax"/>
        </c:scaling>
        <c:delete val="0"/>
        <c:axPos val="b"/>
        <c:numFmt formatCode="General" sourceLinked="1"/>
        <c:majorTickMark val="out"/>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crossAx val="1367606816"/>
        <c:crosses val="autoZero"/>
        <c:auto val="1"/>
        <c:lblAlgn val="ctr"/>
        <c:lblOffset val="100"/>
        <c:noMultiLvlLbl val="0"/>
      </c:catAx>
      <c:valAx>
        <c:axId val="1367606816"/>
        <c:scaling>
          <c:orientation val="minMax"/>
        </c:scaling>
        <c:delete val="1"/>
        <c:axPos val="l"/>
        <c:numFmt formatCode="0%" sourceLinked="1"/>
        <c:majorTickMark val="out"/>
        <c:minorTickMark val="none"/>
        <c:tickLblPos val="nextTo"/>
        <c:crossAx val="1081314080"/>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14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noFill/>
      <a:round/>
    </a:ln>
    <a:effectLst/>
  </c:spPr>
  <c:txPr>
    <a:bodyPr/>
    <a:lstStyle/>
    <a:p>
      <a:pPr>
        <a:defRPr/>
      </a:pPr>
      <a:endParaRPr lang="en-US"/>
    </a:p>
  </c:txPr>
</c:chartSpace>
</file>

<file path=xl/charts/colors1.xml><?xml version="1.0" encoding="utf-8"?>
<cs:colorStyle xmlns:cs="http://schemas.microsoft.com/office/drawing/2012/chartStyle" xmlns:a="http://schemas.openxmlformats.org/drawingml/2006/main" meth="cycle" id="11">
  <a:schemeClr val="accent1"/>
  <a:schemeClr val="accent3"/>
  <a:schemeClr val="accent5"/>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heets/_rels/sheet1.xml.rels><?xml version="1.0" encoding="UTF-8"?><Relationships xmlns="http://schemas.openxmlformats.org/package/2006/relationships"><Relationship Target="../drawings/drawing1.xml" Type="http://schemas.openxmlformats.org/officeDocument/2006/relationships/drawing" Id="rId2"/><Relationship Target="../printerSettings/printerSettings3.bin" Type="http://schemas.openxmlformats.org/officeDocument/2006/relationships/printerSettings" Id="rId1"/></Relationships>
</file>

<file path=xl/chartsheets/sheet1.xml><?xml version="1.0" encoding="utf-8"?>
<chartsheet xmlns="http://schemas.openxmlformats.org/spreadsheetml/2006/main" xmlns:r="http://schemas.openxmlformats.org/officeDocument/2006/relationships" xmlns:mc="http://schemas.openxmlformats.org/markup-compatibility/2006" xmlns:xr="http://schemas.microsoft.com/office/spreadsheetml/2014/revision" xmlns:xr3="http://schemas.microsoft.com/office/spreadsheetml/2016/revision3" mc:Ignorable="xr xr3" xr:uid="{009BFCF3-F8E8-46B3-AA25-968F069D4836}">
  <sheetPr codeName="Chart3"/>
  <sheetViews>
    <sheetView workbookViewId="0"/>
  </sheetViews>
  <pageMargins left="0.25" right="0.25" top="0.75" bottom="0.75" header="0.3" footer="0.3"/>
  <pageSetup orientation="landscape" r:id="rId1"/>
  <drawing r:id="rId2"/>
</chartsheet>
</file>

<file path=xl/drawings/_rels/drawing1.xml.rels><?xml version="1.0" encoding="UTF-8"?><Relationships xmlns="http://schemas.openxmlformats.org/package/2006/relationships"><Relationship Target="../charts/chart1.xml" Type="http://schemas.openxmlformats.org/officeDocument/2006/relationships/chart" Id="rId1"/></Relationships>
</file>

<file path=xl/drawings/drawing1.xml><?xml version="1.0" encoding="utf-8"?>
<xdr:wsDr xmlns:a="http://schemas.openxmlformats.org/drawingml/2006/main" xmlns:xdr="http://schemas.openxmlformats.org/drawingml/2006/spreadsheetDrawing" xmlns:r="http://schemas.openxmlformats.org/officeDocument/2006/relationships">
  <xdr:absoluteAnchor>
    <xdr:pos x="0" y="0"/>
    <xdr:ext cx="9496425" cy="6296025"/>
    <xdr:graphicFrame macro="">
      <xdr:nvGraphicFramePr>
        <xdr:cNvPr id="2" name="Chart 1">
          <a:extLst>
            <a:ext xmlns:a16="http://schemas.microsoft.com/office/drawing/2014/main" uri="{FF2B5EF4-FFF2-40B4-BE49-F238E27FC236}">
              <a16:creationId xmlns:a16="http://schemas.microsoft.com/office/drawing/2014/main" id="{ED071D03-7149-4969-9347-64247B749F16}"/>
            </a:ext>
          </a:extLst>
        </xdr:cNvPr>
        <xdr:cNvGraphicFramePr>
          <a:graphicFrameLocks noGrp="true"/>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absoluteAnchor>
</xdr:wsDr>
</file>

<file path=xl/externalLinks/_rels/externalLink1.xml.rels><?xml version="1.0" encoding="UTF-8"?><Relationships xmlns="http://schemas.openxmlformats.org/package/2006/relationships"><Relationship TargetMode="External" Target="Shell_08292022_VBA.xlsm" Type="http://schemas.openxmlformats.org/officeDocument/2006/relationships/externalLinkPath" Id="rId1"/></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Cover Page"/>
      <sheetName val="Demographic Statistics Tables"/>
      <sheetName val="Bar Chart"/>
      <sheetName val="RaceEthnicity"/>
      <sheetName val="Customer_2018"/>
      <sheetName val="ACS_Overall"/>
      <sheetName val="ACS_NoWorkNoSchool"/>
      <sheetName val="CIL map"/>
    </sheetNames>
    <sheetDataSet>
      <sheetData sheetId="0"/>
      <sheetData sheetId="1"/>
      <sheetData sheetId="3">
        <row r="1">
          <cell r="B1" t="str">
            <v>2018 customers of all ages</v>
          </cell>
          <cell r="C1" t="str">
            <v>Population ages 16-24 with a disability</v>
          </cell>
          <cell r="D1" t="str">
            <v xml:space="preserve"> Population ages 16-24 with a disability, not working, and not in school</v>
          </cell>
        </row>
        <row r="2">
          <cell r="A2" t="str">
            <v>Non-Hispanic White</v>
          </cell>
          <cell r="B2" t="e">
            <v>#DIV/0!</v>
          </cell>
          <cell r="C2">
            <v>0</v>
          </cell>
          <cell r="D2">
            <v>0</v>
          </cell>
        </row>
        <row r="3">
          <cell r="A3" t="str">
            <v>Hispanic</v>
          </cell>
          <cell r="B3" t="e">
            <v>#DIV/0!</v>
          </cell>
          <cell r="C3">
            <v>0</v>
          </cell>
          <cell r="D3">
            <v>0</v>
          </cell>
        </row>
        <row r="4">
          <cell r="A4" t="str">
            <v>Non-Hispanic Black</v>
          </cell>
          <cell r="B4" t="e">
            <v>#DIV/0!</v>
          </cell>
          <cell r="C4">
            <v>0</v>
          </cell>
          <cell r="D4">
            <v>0</v>
          </cell>
        </row>
        <row r="5">
          <cell r="A5" t="str">
            <v>Non-Hispanic Asian/Pacific Islander</v>
          </cell>
          <cell r="B5" t="e">
            <v>#DIV/0!</v>
          </cell>
          <cell r="C5">
            <v>0</v>
          </cell>
          <cell r="D5">
            <v>0</v>
          </cell>
        </row>
        <row r="6">
          <cell r="A6" t="str">
            <v>Non-Hispanic American Indian</v>
          </cell>
          <cell r="B6" t="e">
            <v>#DIV/0!</v>
          </cell>
          <cell r="C6">
            <v>0</v>
          </cell>
          <cell r="D6">
            <v>0</v>
          </cell>
        </row>
        <row r="7">
          <cell r="A7" t="str">
            <v>Multiple races/other race</v>
          </cell>
          <cell r="B7" t="e">
            <v>#DIV/0!</v>
          </cell>
          <cell r="C7">
            <v>0</v>
          </cell>
          <cell r="D7">
            <v>0</v>
          </cell>
        </row>
      </sheetData>
      <sheetData sheetId="4"/>
      <sheetData sheetId="5"/>
      <sheetData sheetId="6"/>
      <sheetData sheetId="7"/>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Relationships xmlns="http://schemas.openxmlformats.org/package/2006/relationships"><Relationship TargetMode="External" Target="http://mathematica.org/-/media/internet/features/2022/mycil-data-user-guide." Type="http://schemas.openxmlformats.org/officeDocument/2006/relationships/hyperlink" Id="rId3"/><Relationship TargetMode="External" Target="https://mathematica.org/dataviz/nonworking-osy-disability-maps" Type="http://schemas.openxmlformats.org/officeDocument/2006/relationships/hyperlink" Id="rId2"/><Relationship TargetMode="External" Target="https://mathematica.org/dataviz/nonworking-osy-disability-maps." Type="http://schemas.openxmlformats.org/officeDocument/2006/relationships/hyperlink" Id="rId1"/><Relationship Target="../printerSettings/printerSettings1.bin" Type="http://schemas.openxmlformats.org/officeDocument/2006/relationships/printerSettings" Id="rId4"/></Relationships>
</file>

<file path=xl/worksheets/_rels/sheet2.xml.rels><?xml version="1.0" encoding="UTF-8"?><Relationships xmlns="http://schemas.openxmlformats.org/package/2006/relationships"><Relationship Target="../printerSettings/printerSettings2.bin" Type="http://schemas.openxmlformats.org/officeDocument/2006/relationships/printerSettings" Id="rId1"/></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337D4-C3B1-41FB-B950-BE3726008243}">
  <sheetPr codeName="Sheet1">
    <pageSetUpPr fitToPage="true"/>
  </sheetPr>
  <dimension ref="A1:P335"/>
  <sheetViews>
    <sheetView tabSelected="true" zoomScale="80" zoomScaleNormal="80" workbookViewId="0">
      <selection activeCell="B29" sqref="B29"/>
    </sheetView>
  </sheetViews>
  <sheetFormatPr defaultColWidth="9.140625" defaultRowHeight="15" x14ac:dyDescent="0.25"/>
  <cols>
    <col min="1" max="4" width="33.85546875" style="2" customWidth="true"/>
    <col min="5" max="5" width="2" style="2" customWidth="true"/>
    <col min="6" max="6" width="2.140625" style="2" customWidth="true"/>
    <col min="7" max="16384" width="9.140625" style="2"/>
  </cols>
  <sheetData>
    <row r="1" ht="23.25" x14ac:dyDescent="0.35">
      <c r="A1" s="1" t="s">
        <v>0</v>
      </c>
      <c r="B1" s="1"/>
      <c r="C1" s="1"/>
      <c r="D1" s="1"/>
      <c r="E1" s="1"/>
      <c r="F1" s="1"/>
    </row>
    <row r="2" ht="18.75" x14ac:dyDescent="0.3">
      <c r="A2" s="3" t="s">
        <v>1</v>
      </c>
      <c r="B2" s="3"/>
      <c r="C2" s="3"/>
      <c r="D2" s="3"/>
      <c r="E2" s="3"/>
      <c r="F2" s="3"/>
    </row>
    <row r="3" ht="8.25" customHeight="true" x14ac:dyDescent="0.25"/>
    <row r="4" ht="18.75" x14ac:dyDescent="0.3">
      <c r="A4" s="4" t="s">
        <v>2</v>
      </c>
      <c r="B4" s="5">
        <f>ACS_NoWorkNoSchool!B2</f>
        <v>0</v>
      </c>
      <c r="C4" s="4"/>
      <c r="D4" s="4"/>
      <c r="E4" s="4"/>
      <c r="F4" s="4"/>
    </row>
    <row r="5" ht="18.75" x14ac:dyDescent="0.3">
      <c r="A5" s="4" t="s">
        <v>3</v>
      </c>
      <c r="B5" s="5">
        <f>Customer_2018!D2</f>
        <v>0</v>
      </c>
      <c r="C5" s="4"/>
      <c r="D5" s="4"/>
      <c r="E5" s="4"/>
      <c r="F5" s="4"/>
    </row>
    <row r="6" ht="36" customHeight="true" x14ac:dyDescent="0.3">
      <c r="A6" s="6" t="s">
        <v>4</v>
      </c>
      <c r="B6" s="7">
        <f>Customer_2018!$G$2</f>
        <v>0</v>
      </c>
      <c r="C6" s="4"/>
      <c r="D6" s="4"/>
      <c r="E6" s="4"/>
      <c r="F6" s="4"/>
    </row>
    <row r="7" ht="18.75" x14ac:dyDescent="0.3">
      <c r="A7" s="4"/>
      <c r="B7" s="5"/>
      <c r="C7" s="4"/>
      <c r="D7" s="4"/>
      <c r="E7" s="4"/>
      <c r="F7" s="4"/>
    </row>
    <row r="8" ht="18.75" x14ac:dyDescent="0.3">
      <c r="A8" s="5"/>
      <c r="B8" s="4"/>
      <c r="C8" s="4"/>
      <c r="D8" s="4"/>
      <c r="E8" s="4"/>
      <c r="F8" s="4"/>
    </row>
    <row r="9" ht="111.6" customHeight="true" x14ac:dyDescent="0.3">
      <c r="A9" s="8" t="s">
        <v>5</v>
      </c>
      <c r="B9" s="8"/>
      <c r="C9" s="8"/>
      <c r="D9" s="8"/>
      <c r="E9" s="8"/>
      <c r="F9" s="8"/>
      <c r="P9" s="4"/>
    </row>
    <row r="10" ht="5.25" customHeight="true" x14ac:dyDescent="0.25">
      <c r="A10" s="9"/>
      <c r="B10" s="9"/>
      <c r="C10" s="9"/>
      <c r="D10" s="9"/>
      <c r="E10" s="9"/>
      <c r="F10" s="9"/>
    </row>
    <row r="11" ht="74.25" customHeight="true" x14ac:dyDescent="0.25">
      <c r="A11" s="8" t="s">
        <v>6</v>
      </c>
      <c r="B11" s="8"/>
      <c r="C11" s="8"/>
      <c r="D11" s="8"/>
      <c r="E11" s="8"/>
      <c r="F11" s="8"/>
    </row>
    <row r="12" ht="18" customHeight="true" x14ac:dyDescent="0.25">
      <c r="A12" s="10" t="s">
        <v>7</v>
      </c>
      <c r="B12" s="10"/>
      <c r="C12" s="10"/>
      <c r="D12" s="9"/>
      <c r="E12" s="9"/>
      <c r="F12" s="9"/>
    </row>
    <row r="13" ht="5.25" customHeight="true" x14ac:dyDescent="0.25">
      <c r="A13" s="9"/>
      <c r="B13" s="9"/>
      <c r="C13" s="9"/>
      <c r="D13" s="9"/>
      <c r="E13" s="9"/>
      <c r="F13" s="9"/>
    </row>
    <row r="14" ht="56.25" customHeight="true" x14ac:dyDescent="0.25">
      <c r="A14" s="11" t="s">
        <v>8</v>
      </c>
      <c r="B14" s="11"/>
      <c r="C14" s="11"/>
      <c r="D14" s="11"/>
      <c r="E14" s="11"/>
      <c r="F14" s="11"/>
    </row>
    <row r="15" ht="19.5" customHeight="true" x14ac:dyDescent="0.25">
      <c r="A15" s="12" t="s">
        <v>9</v>
      </c>
      <c r="B15" s="13"/>
      <c r="C15" s="13"/>
      <c r="D15" s="13"/>
      <c r="E15" s="13"/>
      <c r="F15" s="13"/>
    </row>
    <row r="16" ht="7.5" customHeight="true" x14ac:dyDescent="0.25">
      <c r="A16" s="14"/>
      <c r="B16" s="14"/>
      <c r="C16" s="14"/>
      <c r="D16" s="14"/>
      <c r="E16" s="14"/>
      <c r="F16" s="14"/>
    </row>
    <row r="17" ht="18.75" x14ac:dyDescent="0.3">
      <c r="A17" s="15" t="s">
        <v>10</v>
      </c>
      <c r="B17" s="4"/>
      <c r="C17" s="4"/>
      <c r="D17" s="4"/>
      <c r="E17" s="4"/>
      <c r="F17" s="4"/>
    </row>
    <row r="18" ht="18.75" x14ac:dyDescent="0.3">
      <c r="A18" s="4"/>
      <c r="B18" s="4"/>
      <c r="C18" s="4"/>
      <c r="D18" s="4"/>
      <c r="E18" s="4"/>
      <c r="F18" s="4"/>
    </row>
    <row r="19" ht="18.75" x14ac:dyDescent="0.3">
      <c r="A19" s="16" t="s">
        <v>11</v>
      </c>
      <c r="C19" s="4"/>
      <c r="D19" s="4"/>
      <c r="E19" s="4"/>
      <c r="F19" s="4"/>
    </row>
    <row r="20" ht="18.75" x14ac:dyDescent="0.3">
      <c r="A20" s="4" t="str">
        <f>IF(ISBLANK('CIL map'!$C$2), "", 'CIL map'!$C$2)</f>
        <v/>
      </c>
      <c r="B20" s="4" t="str">
        <f>IF(ISBLANK('CIL map'!$AC$2), "", 'CIL map'!$AC$2)</f>
        <v/>
      </c>
      <c r="C20" s="4" t="str">
        <f>IF(ISBLANK('CIL map'!$BC$2), "", 'CIL map'!$BC$2)</f>
        <v/>
      </c>
      <c r="D20" s="4" t="str">
        <f>IF(ISBLANK('CIL map'!$CC$2), "", 'CIL map'!$CC$2)</f>
        <v/>
      </c>
      <c r="E20" s="17"/>
      <c r="F20" s="4"/>
    </row>
    <row r="21" ht="18.75" x14ac:dyDescent="0.3">
      <c r="A21" s="4" t="str">
        <f>IF(ISBLANK('CIL map'!$D$2), "", 'CIL map'!$D$2)</f>
        <v/>
      </c>
      <c r="B21" s="4" t="str">
        <f>IF(ISBLANK('CIL map'!$AD$2), "", 'CIL map'!$AD$2)</f>
        <v/>
      </c>
      <c r="C21" s="4" t="str">
        <f>IF(ISBLANK('CIL map'!$BD$2), "", 'CIL map'!$BD$2)</f>
        <v/>
      </c>
      <c r="D21" s="4" t="str">
        <f>IF(ISBLANK('CIL map'!$CD$2), "", 'CIL map'!$CD$2)</f>
        <v/>
      </c>
      <c r="E21" s="17"/>
      <c r="F21" s="4"/>
    </row>
    <row r="22" ht="18.75" x14ac:dyDescent="0.3">
      <c r="A22" s="4" t="str">
        <f>IF(ISBLANK('CIL map'!$E$2), "", 'CIL map'!$E$2)</f>
        <v/>
      </c>
      <c r="B22" s="4" t="str">
        <f>IF(ISBLANK('CIL map'!$AE$2), "", 'CIL map'!$AE$2)</f>
        <v/>
      </c>
      <c r="C22" s="4" t="str">
        <f>IF(ISBLANK('CIL map'!$BE$2), "", 'CIL map'!$BE$2)</f>
        <v/>
      </c>
      <c r="D22" s="4" t="str">
        <f>IF(ISBLANK('CIL map'!$CE$2), "", 'CIL map'!$CE$2)</f>
        <v/>
      </c>
      <c r="E22" s="17"/>
      <c r="F22" s="4"/>
    </row>
    <row r="23" ht="18.75" x14ac:dyDescent="0.3">
      <c r="A23" s="4" t="str">
        <f>IF(ISBLANK('CIL map'!$F$2), "", 'CIL map'!$F$2)</f>
        <v/>
      </c>
      <c r="B23" s="4" t="str">
        <f>IF(ISBLANK('CIL map'!$AF$2), "", 'CIL map'!$AF$2)</f>
        <v/>
      </c>
      <c r="C23" s="4" t="str">
        <f>IF(ISBLANK('CIL map'!$BF$2), "", 'CIL map'!$BF$2)</f>
        <v/>
      </c>
      <c r="D23" s="4" t="str">
        <f>IF(ISBLANK('CIL map'!$CF$2), "", 'CIL map'!$CF$2)</f>
        <v/>
      </c>
      <c r="E23" s="17"/>
      <c r="F23" s="4"/>
    </row>
    <row r="24" ht="18.75" x14ac:dyDescent="0.3">
      <c r="A24" s="4" t="str">
        <f>IF(ISBLANK('CIL map'!$G$2), "", 'CIL map'!$G$2)</f>
        <v/>
      </c>
      <c r="B24" s="4" t="str">
        <f>IF(ISBLANK('CIL map'!$AG$2), "", 'CIL map'!$AG$2)</f>
        <v/>
      </c>
      <c r="C24" s="4" t="str">
        <f>IF(ISBLANK('CIL map'!$BG$2), "", 'CIL map'!$BG$2)</f>
        <v/>
      </c>
      <c r="D24" s="4" t="str">
        <f>IF(ISBLANK('CIL map'!$CG$2), "", 'CIL map'!$CG$2)</f>
        <v/>
      </c>
      <c r="E24" s="17"/>
      <c r="F24" s="4"/>
    </row>
    <row r="25" ht="18.75" x14ac:dyDescent="0.3">
      <c r="A25" s="4" t="str">
        <f>IF(ISBLANK('CIL map'!$H$2), "", 'CIL map'!$H$2)</f>
        <v/>
      </c>
      <c r="B25" s="4" t="str">
        <f>IF(ISBLANK('CIL map'!$AH$2), "", 'CIL map'!$AH$2)</f>
        <v/>
      </c>
      <c r="C25" s="4" t="str">
        <f>IF(ISBLANK('CIL map'!$BH$2), "", 'CIL map'!$BH$2)</f>
        <v/>
      </c>
      <c r="D25" s="4" t="str">
        <f>IF(ISBLANK('CIL map'!$CH$2), "", 'CIL map'!$CH$2)</f>
        <v/>
      </c>
      <c r="E25" s="17"/>
      <c r="F25" s="4"/>
    </row>
    <row r="26" ht="18.75" x14ac:dyDescent="0.3">
      <c r="A26" s="4" t="str">
        <f>IF(ISBLANK('CIL map'!$I$2), "", 'CIL map'!$I$2)</f>
        <v/>
      </c>
      <c r="B26" s="4" t="str">
        <f>IF(ISBLANK('CIL map'!$AI$2), "", 'CIL map'!$AI$2)</f>
        <v/>
      </c>
      <c r="C26" s="4" t="str">
        <f>IF(ISBLANK('CIL map'!$BI$2), "", 'CIL map'!$BI$2)</f>
        <v/>
      </c>
      <c r="D26" s="4" t="str">
        <f>IF(ISBLANK('CIL map'!$CI$2), "", 'CIL map'!$CI$2)</f>
        <v/>
      </c>
      <c r="E26" s="17"/>
      <c r="F26" s="4"/>
    </row>
    <row r="27" ht="18.75" x14ac:dyDescent="0.3">
      <c r="A27" s="4" t="str">
        <f>IF(ISBLANK('CIL map'!$J$2), "", 'CIL map'!$J$2)</f>
        <v/>
      </c>
      <c r="B27" s="4" t="str">
        <f>IF(ISBLANK('CIL map'!$AJ$2), "", 'CIL map'!$AJ$2)</f>
        <v/>
      </c>
      <c r="C27" s="4" t="str">
        <f>IF(ISBLANK('CIL map'!$BJ$2), "", 'CIL map'!$BJ$2)</f>
        <v/>
      </c>
      <c r="D27" s="4" t="str">
        <f>IF(ISBLANK('CIL map'!$CJ$2), "", 'CIL map'!$CJ$2)</f>
        <v/>
      </c>
      <c r="E27" s="17"/>
      <c r="F27" s="4"/>
    </row>
    <row r="28" ht="18.75" x14ac:dyDescent="0.3">
      <c r="A28" s="4" t="str">
        <f>IF(ISBLANK('CIL map'!$K$2), "", 'CIL map'!$K$2)</f>
        <v/>
      </c>
      <c r="B28" s="4" t="str">
        <f>IF(ISBLANK('CIL map'!$AK$2), "", 'CIL map'!$AK$2)</f>
        <v/>
      </c>
      <c r="C28" s="4" t="str">
        <f>IF(ISBLANK('CIL map'!$BK$2), "", 'CIL map'!$BK$2)</f>
        <v/>
      </c>
      <c r="D28" s="4" t="str">
        <f>IF(ISBLANK('CIL map'!$CK$2), "", 'CIL map'!$CK$2)</f>
        <v/>
      </c>
      <c r="E28" s="17"/>
      <c r="F28" s="4"/>
    </row>
    <row r="29" ht="18.75" x14ac:dyDescent="0.3">
      <c r="A29" s="4" t="str">
        <f>IF(ISBLANK('CIL map'!$L$2), "", 'CIL map'!$L$2)</f>
        <v/>
      </c>
      <c r="B29" s="4" t="str">
        <f>IF(ISBLANK('CIL map'!$AL$2), "", 'CIL map'!$AL$2)</f>
        <v/>
      </c>
      <c r="C29" s="4" t="str">
        <f>IF(ISBLANK('CIL map'!$BL$2), "", 'CIL map'!$BL$2)</f>
        <v/>
      </c>
      <c r="D29" s="4" t="str">
        <f>IF(ISBLANK('CIL map'!$CL$2), "", 'CIL map'!$CL$2)</f>
        <v/>
      </c>
      <c r="E29" s="17"/>
      <c r="F29" s="4"/>
    </row>
    <row r="30" ht="18.75" x14ac:dyDescent="0.3">
      <c r="A30" s="4" t="str">
        <f>IF(ISBLANK('CIL map'!$M$2), "", 'CIL map'!$M$2)</f>
        <v/>
      </c>
      <c r="B30" s="4" t="str">
        <f>IF(ISBLANK('CIL map'!$AM$2), "", 'CIL map'!$AM$2)</f>
        <v/>
      </c>
      <c r="C30" s="4" t="str">
        <f>IF(ISBLANK('CIL map'!$BM$2), "", 'CIL map'!$BM$2)</f>
        <v/>
      </c>
      <c r="D30" s="4" t="str">
        <f>IF(ISBLANK('CIL map'!$CM$2), "", 'CIL map'!$CM$2)</f>
        <v/>
      </c>
      <c r="E30" s="17"/>
      <c r="F30" s="4"/>
    </row>
    <row r="31" ht="18.75" x14ac:dyDescent="0.3">
      <c r="A31" s="4" t="str">
        <f>IF(ISBLANK('CIL map'!$N$2), "", 'CIL map'!$N$2)</f>
        <v/>
      </c>
      <c r="B31" s="4" t="str">
        <f>IF(ISBLANK('CIL map'!$AN$2), "", 'CIL map'!$AN$2)</f>
        <v/>
      </c>
      <c r="C31" s="4" t="str">
        <f>IF(ISBLANK('CIL map'!$BN$2), "", 'CIL map'!$BN$2)</f>
        <v/>
      </c>
      <c r="D31" s="4" t="str">
        <f>IF(ISBLANK('CIL map'!$CN$2), "", 'CIL map'!$CN$2)</f>
        <v/>
      </c>
      <c r="E31" s="17"/>
      <c r="F31" s="4"/>
    </row>
    <row r="32" ht="18.75" x14ac:dyDescent="0.3">
      <c r="A32" s="4" t="str">
        <f>IF(ISBLANK('CIL map'!$O$2), "", 'CIL map'!$O$2)</f>
        <v/>
      </c>
      <c r="B32" s="4" t="str">
        <f>IF(ISBLANK('CIL map'!$AO$2), "", 'CIL map'!$AO$2)</f>
        <v/>
      </c>
      <c r="C32" s="4" t="str">
        <f>IF(ISBLANK('CIL map'!$BO$2), "", 'CIL map'!$BO$2)</f>
        <v/>
      </c>
      <c r="D32" s="4" t="str">
        <f>IF(ISBLANK('CIL map'!$CO$2), "", 'CIL map'!$CO$2)</f>
        <v/>
      </c>
      <c r="E32" s="17"/>
      <c r="F32" s="4"/>
    </row>
    <row r="33" ht="18.75" x14ac:dyDescent="0.3">
      <c r="A33" s="4" t="str">
        <f>IF(ISBLANK('CIL map'!$P$2), "", 'CIL map'!$P$2)</f>
        <v/>
      </c>
      <c r="B33" s="4" t="str">
        <f>IF(ISBLANK('CIL map'!$AP$2), "", 'CIL map'!$AP$2)</f>
        <v/>
      </c>
      <c r="C33" s="4" t="str">
        <f>IF(ISBLANK('CIL map'!$BP$2), "", 'CIL map'!$BP$2)</f>
        <v/>
      </c>
      <c r="D33" s="4" t="str">
        <f>IF(ISBLANK('CIL map'!$CP$2), "", 'CIL map'!$CP$2)</f>
        <v/>
      </c>
      <c r="E33" s="17"/>
      <c r="F33" s="4"/>
    </row>
    <row r="34" ht="18.75" x14ac:dyDescent="0.3">
      <c r="A34" s="4" t="str">
        <f>IF(ISBLANK('CIL map'!$Q$2), "", 'CIL map'!$Q$2)</f>
        <v/>
      </c>
      <c r="B34" s="4" t="str">
        <f>IF(ISBLANK('CIL map'!$AQ$2), "", 'CIL map'!$AQ$2)</f>
        <v/>
      </c>
      <c r="C34" s="4" t="str">
        <f>IF(ISBLANK('CIL map'!$BQ$2), "", 'CIL map'!$BQ$2)</f>
        <v/>
      </c>
      <c r="D34" s="4" t="str">
        <f>IF(ISBLANK('CIL map'!$CQ$2), "", 'CIL map'!$CQ$2)</f>
        <v/>
      </c>
      <c r="E34" s="17"/>
      <c r="F34" s="4"/>
    </row>
    <row r="35" ht="18.75" x14ac:dyDescent="0.3">
      <c r="A35" s="4" t="str">
        <f>IF(ISBLANK('CIL map'!$R$2), "", 'CIL map'!$R$2)</f>
        <v/>
      </c>
      <c r="B35" s="4" t="str">
        <f>IF(ISBLANK('CIL map'!$AR$2), "", 'CIL map'!$AR$2)</f>
        <v/>
      </c>
      <c r="C35" s="4" t="str">
        <f>IF(ISBLANK('CIL map'!$BR$2), "", 'CIL map'!$BR$2)</f>
        <v/>
      </c>
      <c r="D35" s="4" t="str">
        <f>IF(ISBLANK('CIL map'!$CR$2), "", 'CIL map'!$CR$2)</f>
        <v/>
      </c>
      <c r="E35" s="17"/>
      <c r="F35" s="4"/>
    </row>
    <row r="36" ht="18.75" x14ac:dyDescent="0.3">
      <c r="A36" s="4" t="str">
        <f>IF(ISBLANK('CIL map'!$S$2), "", 'CIL map'!$S$2)</f>
        <v/>
      </c>
      <c r="B36" s="4" t="str">
        <f>IF(ISBLANK('CIL map'!$AS$2), "", 'CIL map'!$AS$2)</f>
        <v/>
      </c>
      <c r="C36" s="4" t="str">
        <f>IF(ISBLANK('CIL map'!$BS$2), "", 'CIL map'!$BS$2)</f>
        <v/>
      </c>
      <c r="D36" s="4" t="str">
        <f>IF(ISBLANK('CIL map'!$CS$2), "", 'CIL map'!$CS$2)</f>
        <v/>
      </c>
      <c r="E36" s="17"/>
      <c r="F36" s="4"/>
    </row>
    <row r="37" ht="18.75" x14ac:dyDescent="0.3">
      <c r="A37" s="4" t="str">
        <f>IF(ISBLANK('CIL map'!$T$2), "", 'CIL map'!$T$2)</f>
        <v/>
      </c>
      <c r="B37" s="4" t="str">
        <f>IF(ISBLANK('CIL map'!$AT$2), "", 'CIL map'!$AT$2)</f>
        <v/>
      </c>
      <c r="C37" s="4" t="str">
        <f>IF(ISBLANK('CIL map'!$BT$2), "", 'CIL map'!$BT$2)</f>
        <v/>
      </c>
      <c r="D37" s="4" t="str">
        <f>IF(ISBLANK('CIL map'!$CT$2), "", 'CIL map'!$CT$2)</f>
        <v/>
      </c>
      <c r="E37" s="17"/>
      <c r="F37" s="4"/>
    </row>
    <row r="38" ht="18.75" x14ac:dyDescent="0.3">
      <c r="A38" s="4" t="str">
        <f>IF(ISBLANK('CIL map'!$U$2), "", 'CIL map'!$U$2)</f>
        <v/>
      </c>
      <c r="B38" s="4" t="str">
        <f>IF(ISBLANK('CIL map'!$AU$2), "", 'CIL map'!$AU$2)</f>
        <v/>
      </c>
      <c r="C38" s="4" t="str">
        <f>IF(ISBLANK('CIL map'!$BU$2), "", 'CIL map'!$BU$2)</f>
        <v/>
      </c>
      <c r="D38" s="4" t="str">
        <f>IF(ISBLANK('CIL map'!$CU$2), "", 'CIL map'!$CU$2)</f>
        <v/>
      </c>
      <c r="E38" s="17"/>
      <c r="F38" s="4"/>
    </row>
    <row r="39" ht="18.75" x14ac:dyDescent="0.3">
      <c r="A39" s="4" t="str">
        <f>IF(ISBLANK('CIL map'!$V$2), "", 'CIL map'!$V$2)</f>
        <v/>
      </c>
      <c r="B39" s="4" t="str">
        <f>IF(ISBLANK('CIL map'!$AV$2), "", 'CIL map'!$AV$2)</f>
        <v/>
      </c>
      <c r="C39" s="4" t="str">
        <f>IF(ISBLANK('CIL map'!$BV$2), "", 'CIL map'!$BV$2)</f>
        <v/>
      </c>
      <c r="D39" s="4"/>
      <c r="E39" s="17"/>
      <c r="F39" s="4"/>
    </row>
    <row r="40" ht="18.75" x14ac:dyDescent="0.3">
      <c r="A40" s="4" t="str">
        <f>IF(ISBLANK('CIL map'!$W$2), "", 'CIL map'!$W$2)</f>
        <v/>
      </c>
      <c r="B40" s="4" t="str">
        <f>IF(ISBLANK('CIL map'!$AW$2), "", 'CIL map'!$AW$2)</f>
        <v/>
      </c>
      <c r="C40" s="4" t="str">
        <f>IF(ISBLANK('CIL map'!$BW$2), "", 'CIL map'!$BW$2)</f>
        <v/>
      </c>
      <c r="D40" s="4"/>
      <c r="E40" s="17"/>
      <c r="F40" s="4"/>
    </row>
    <row r="41" ht="18.75" x14ac:dyDescent="0.3">
      <c r="A41" s="4" t="str">
        <f>IF(ISBLANK('CIL map'!$X$2), "", 'CIL map'!$X$2)</f>
        <v/>
      </c>
      <c r="B41" s="4" t="str">
        <f>IF(ISBLANK('CIL map'!$AX$2), "", 'CIL map'!$AX$2)</f>
        <v/>
      </c>
      <c r="C41" s="4" t="str">
        <f>IF(ISBLANK('CIL map'!$BX$2), "", 'CIL map'!$BX$2)</f>
        <v/>
      </c>
      <c r="D41" s="4"/>
      <c r="E41" s="17"/>
      <c r="F41" s="4"/>
    </row>
    <row r="42" ht="18.75" x14ac:dyDescent="0.3">
      <c r="A42" s="4" t="str">
        <f>IF(ISBLANK('CIL map'!$Y$2), "", 'CIL map'!$Y$2)</f>
        <v/>
      </c>
      <c r="B42" s="4" t="str">
        <f>IF(ISBLANK('CIL map'!$AY$2), "", 'CIL map'!$AY$2)</f>
        <v/>
      </c>
      <c r="C42" s="4" t="str">
        <f>IF(ISBLANK('CIL map'!$BY$2), "", 'CIL map'!$BY$2)</f>
        <v/>
      </c>
      <c r="D42" s="4"/>
      <c r="E42" s="17"/>
      <c r="F42" s="4"/>
    </row>
    <row r="43" ht="18.75" x14ac:dyDescent="0.3">
      <c r="A43" s="4" t="str">
        <f>IF(ISBLANK('CIL map'!$Z$2), "", 'CIL map'!$Z$2)</f>
        <v/>
      </c>
      <c r="B43" s="4" t="str">
        <f>IF(ISBLANK('CIL map'!$AZ$2), "", 'CIL map'!$AZ$2)</f>
        <v/>
      </c>
      <c r="C43" s="4" t="str">
        <f>IF(ISBLANK('CIL map'!$BZ$2), "", 'CIL map'!$BZ$2)</f>
        <v/>
      </c>
      <c r="D43" s="4"/>
      <c r="E43" s="17"/>
      <c r="F43" s="4"/>
    </row>
    <row r="44" ht="18.75" x14ac:dyDescent="0.3">
      <c r="A44" s="4" t="str">
        <f>IF(ISBLANK('CIL map'!AA$2), "", 'CIL map'!AA$2)</f>
        <v/>
      </c>
      <c r="B44" s="4" t="str">
        <f>IF(ISBLANK('CIL map'!BA$2), "", 'CIL map'!AB$2)</f>
        <v/>
      </c>
      <c r="C44" s="4" t="str">
        <f>IF(ISBLANK('CIL map'!$CA$2), "", 'CIL map'!$CA$2)</f>
        <v/>
      </c>
      <c r="D44" s="4"/>
      <c r="E44" s="17"/>
      <c r="F44" s="4"/>
    </row>
    <row r="45" ht="18.75" x14ac:dyDescent="0.3">
      <c r="A45" s="4" t="str">
        <f>IF(ISBLANK('CIL map'!$AB$2), "", 'CIL map'!$AB$2)</f>
        <v/>
      </c>
      <c r="B45" s="4" t="str">
        <f>IF(ISBLANK('CIL map'!$BB$2), "", 'CIL map'!$BB$2)</f>
        <v/>
      </c>
      <c r="C45" s="4" t="str">
        <f>IF(ISBLANK('CIL map'!$CB$2), "", 'CIL map'!$CB$2)</f>
        <v/>
      </c>
      <c r="D45" s="4"/>
      <c r="E45" s="17"/>
      <c r="F45" s="4"/>
    </row>
    <row r="46" ht="18.75" x14ac:dyDescent="0.3">
      <c r="A46" s="4"/>
      <c r="B46" s="4"/>
      <c r="C46" s="4"/>
      <c r="D46" s="4"/>
      <c r="E46" s="17"/>
      <c r="F46" s="4"/>
    </row>
    <row r="47" ht="18.75" x14ac:dyDescent="0.3">
      <c r="A47" s="4"/>
      <c r="B47" s="4"/>
      <c r="C47" s="4"/>
      <c r="D47" s="4"/>
      <c r="E47" s="17" t="str">
        <f t="shared" ref="E47:E110" si="0"> IF(D46=1, $B$5, " ")</f>
        <v> </v>
      </c>
      <c r="F47" s="17"/>
    </row>
    <row r="48" ht="18.75" x14ac:dyDescent="0.3">
      <c r="A48" s="4"/>
      <c r="B48" s="4"/>
      <c r="C48" s="4"/>
      <c r="D48" s="17"/>
      <c r="E48" s="17" t="str">
        <f t="shared" si="0"/>
        <v> </v>
      </c>
      <c r="F48" s="17"/>
    </row>
    <row r="49" ht="18.75" x14ac:dyDescent="0.3">
      <c r="A49" s="4"/>
      <c r="B49" s="4"/>
      <c r="C49" s="4"/>
      <c r="D49" s="17"/>
      <c r="E49" s="17" t="str">
        <f t="shared" si="0"/>
        <v> </v>
      </c>
      <c r="F49" s="17"/>
    </row>
    <row r="50" ht="18.75" x14ac:dyDescent="0.3">
      <c r="A50" s="4"/>
      <c r="B50" s="4"/>
      <c r="C50" s="4"/>
      <c r="D50" s="17"/>
      <c r="E50" s="17" t="str">
        <f t="shared" si="0"/>
        <v> </v>
      </c>
      <c r="F50" s="17"/>
    </row>
    <row r="51" ht="18.75" x14ac:dyDescent="0.3">
      <c r="A51" s="4"/>
      <c r="B51" s="4"/>
      <c r="C51" s="4"/>
      <c r="D51" s="17"/>
      <c r="E51" s="17" t="str">
        <f t="shared" si="0"/>
        <v> </v>
      </c>
      <c r="F51" s="17"/>
    </row>
    <row r="52" ht="18.75" x14ac:dyDescent="0.3">
      <c r="A52" s="4"/>
      <c r="B52" s="4"/>
      <c r="C52" s="4"/>
      <c r="D52" s="17"/>
      <c r="E52" s="17" t="str">
        <f t="shared" si="0"/>
        <v> </v>
      </c>
      <c r="F52" s="17"/>
    </row>
    <row r="53" ht="18.75" x14ac:dyDescent="0.3">
      <c r="A53" s="17"/>
      <c r="B53" s="4"/>
      <c r="C53" s="4"/>
      <c r="D53" s="17"/>
      <c r="E53" s="17" t="str">
        <f t="shared" si="0"/>
        <v> </v>
      </c>
      <c r="F53" s="17"/>
    </row>
    <row r="54" ht="18.75" x14ac:dyDescent="0.3">
      <c r="A54" s="17"/>
      <c r="B54" s="4"/>
      <c r="C54" s="4"/>
      <c r="D54" s="17"/>
      <c r="E54" s="17" t="str">
        <f t="shared" si="0"/>
        <v> </v>
      </c>
      <c r="F54" s="17"/>
    </row>
    <row r="55" ht="18.75" x14ac:dyDescent="0.3">
      <c r="A55" s="17"/>
      <c r="B55" s="4"/>
      <c r="C55" s="4"/>
      <c r="D55" s="17"/>
      <c r="E55" s="17" t="str">
        <f t="shared" si="0"/>
        <v> </v>
      </c>
      <c r="F55" s="17"/>
    </row>
    <row r="56" ht="18.75" x14ac:dyDescent="0.3">
      <c r="A56" s="17"/>
      <c r="B56" s="4"/>
      <c r="C56" s="4"/>
      <c r="D56" s="17"/>
      <c r="E56" s="17" t="str">
        <f t="shared" si="0"/>
        <v> </v>
      </c>
      <c r="F56" s="17"/>
    </row>
    <row r="57" ht="18.75" x14ac:dyDescent="0.3">
      <c r="A57" s="17"/>
      <c r="B57" s="4"/>
      <c r="C57" s="4"/>
      <c r="D57" s="17"/>
      <c r="E57" s="17" t="str">
        <f t="shared" si="0"/>
        <v> </v>
      </c>
      <c r="F57" s="17"/>
    </row>
    <row r="58" ht="18.75" x14ac:dyDescent="0.3">
      <c r="A58" s="17"/>
      <c r="B58" s="4"/>
      <c r="C58" s="4"/>
      <c r="D58" s="17"/>
      <c r="E58" s="17" t="str">
        <f t="shared" si="0"/>
        <v> </v>
      </c>
      <c r="F58" s="17"/>
    </row>
    <row r="59" ht="18.75" x14ac:dyDescent="0.3">
      <c r="A59" s="17"/>
      <c r="B59" s="4"/>
      <c r="C59" s="4"/>
      <c r="D59" s="17"/>
      <c r="E59" s="17" t="str">
        <f t="shared" si="0"/>
        <v> </v>
      </c>
      <c r="F59" s="17"/>
    </row>
    <row r="60" ht="18.75" x14ac:dyDescent="0.3">
      <c r="A60" s="17"/>
      <c r="B60" s="4"/>
      <c r="C60" s="4"/>
      <c r="D60" s="17"/>
      <c r="E60" s="17" t="str">
        <f t="shared" si="0"/>
        <v> </v>
      </c>
      <c r="F60" s="17"/>
    </row>
    <row r="61" ht="18.75" x14ac:dyDescent="0.3">
      <c r="A61" s="17"/>
      <c r="B61" s="4"/>
      <c r="C61" s="4"/>
      <c r="D61" s="17"/>
      <c r="E61" s="17" t="str">
        <f t="shared" si="0"/>
        <v> </v>
      </c>
      <c r="F61" s="17"/>
    </row>
    <row r="62" ht="18.75" x14ac:dyDescent="0.3">
      <c r="A62" s="17"/>
      <c r="B62" s="4"/>
      <c r="C62" s="4"/>
      <c r="D62" s="17"/>
      <c r="E62" s="17" t="str">
        <f t="shared" si="0"/>
        <v> </v>
      </c>
      <c r="F62" s="17"/>
    </row>
    <row r="63" ht="18.75" x14ac:dyDescent="0.3">
      <c r="A63" s="17"/>
      <c r="B63" s="4"/>
      <c r="C63" s="4"/>
      <c r="D63" s="17"/>
      <c r="E63" s="17" t="str">
        <f t="shared" si="0"/>
        <v> </v>
      </c>
      <c r="F63" s="17"/>
    </row>
    <row r="64" ht="18.75" x14ac:dyDescent="0.3">
      <c r="A64" s="17"/>
      <c r="B64" s="4"/>
      <c r="C64" s="4"/>
      <c r="D64" s="17"/>
      <c r="E64" s="17" t="str">
        <f t="shared" si="0"/>
        <v> </v>
      </c>
      <c r="F64" s="17"/>
    </row>
    <row r="65" ht="18.75" x14ac:dyDescent="0.3">
      <c r="A65" s="17"/>
      <c r="B65" s="4"/>
      <c r="C65" s="4"/>
      <c r="D65" s="17"/>
      <c r="E65" s="17" t="str">
        <f t="shared" si="0"/>
        <v> </v>
      </c>
      <c r="F65" s="17"/>
    </row>
    <row r="66" ht="18.75" x14ac:dyDescent="0.3">
      <c r="A66" s="17"/>
      <c r="B66" s="4"/>
      <c r="C66" s="4"/>
      <c r="D66" s="17"/>
      <c r="E66" s="17" t="str">
        <f t="shared" si="0"/>
        <v> </v>
      </c>
      <c r="F66" s="17"/>
    </row>
    <row r="67" ht="18.75" x14ac:dyDescent="0.3">
      <c r="A67" s="17"/>
      <c r="B67" s="4"/>
      <c r="C67" s="4"/>
      <c r="D67" s="17"/>
      <c r="E67" s="17" t="str">
        <f t="shared" si="0"/>
        <v> </v>
      </c>
      <c r="F67" s="17"/>
    </row>
    <row r="68" ht="18.75" x14ac:dyDescent="0.3">
      <c r="A68" s="17"/>
      <c r="B68" s="4"/>
      <c r="C68" s="4"/>
      <c r="D68" s="17"/>
      <c r="E68" s="17" t="str">
        <f t="shared" si="0"/>
        <v> </v>
      </c>
      <c r="F68" s="17"/>
    </row>
    <row r="69" ht="18.75" x14ac:dyDescent="0.3">
      <c r="A69" s="17"/>
      <c r="B69" s="4"/>
      <c r="C69" s="4"/>
      <c r="D69" s="17"/>
      <c r="E69" s="17" t="str">
        <f t="shared" si="0"/>
        <v> </v>
      </c>
      <c r="F69" s="17"/>
    </row>
    <row r="70" ht="18.75" x14ac:dyDescent="0.3">
      <c r="A70" s="17"/>
      <c r="B70" s="4"/>
      <c r="C70" s="4"/>
      <c r="D70" s="17"/>
      <c r="E70" s="17" t="str">
        <f t="shared" si="0"/>
        <v> </v>
      </c>
      <c r="F70" s="17"/>
    </row>
    <row r="71" ht="18.75" x14ac:dyDescent="0.3">
      <c r="A71" s="17"/>
      <c r="B71" s="4"/>
      <c r="C71" s="4"/>
      <c r="D71" s="17"/>
      <c r="E71" s="17" t="str">
        <f t="shared" si="0"/>
        <v> </v>
      </c>
      <c r="F71" s="17"/>
    </row>
    <row r="72" ht="18.75" x14ac:dyDescent="0.3">
      <c r="A72" s="17"/>
      <c r="B72" s="4"/>
      <c r="C72" s="4"/>
      <c r="D72" s="17"/>
      <c r="E72" s="17" t="str">
        <f t="shared" si="0"/>
        <v> </v>
      </c>
      <c r="F72" s="17"/>
    </row>
    <row r="73" ht="18.75" x14ac:dyDescent="0.3">
      <c r="A73" s="17"/>
      <c r="B73" s="4"/>
      <c r="C73" s="4"/>
      <c r="D73" s="17"/>
      <c r="E73" s="17" t="str">
        <f t="shared" si="0"/>
        <v> </v>
      </c>
      <c r="F73" s="17"/>
    </row>
    <row r="74" ht="18.75" x14ac:dyDescent="0.3">
      <c r="A74" s="17"/>
      <c r="B74" s="4"/>
      <c r="C74" s="4"/>
      <c r="D74" s="17"/>
      <c r="E74" s="17" t="str">
        <f t="shared" si="0"/>
        <v> </v>
      </c>
      <c r="F74" s="17"/>
    </row>
    <row r="75" ht="18.75" x14ac:dyDescent="0.3">
      <c r="A75" s="17"/>
      <c r="B75" s="4"/>
      <c r="C75" s="4"/>
      <c r="D75" s="17"/>
      <c r="E75" s="17" t="str">
        <f t="shared" si="0"/>
        <v> </v>
      </c>
      <c r="F75" s="17"/>
    </row>
    <row r="76" ht="18.75" x14ac:dyDescent="0.3">
      <c r="A76" s="18"/>
      <c r="D76" s="18"/>
      <c r="E76" s="17" t="str">
        <f t="shared" si="0"/>
        <v> </v>
      </c>
      <c r="F76" s="17"/>
    </row>
    <row r="77" x14ac:dyDescent="0.25">
      <c r="A77" s="18"/>
      <c r="D77" s="18"/>
      <c r="E77" s="18" t="str">
        <f t="shared" si="0"/>
        <v> </v>
      </c>
      <c r="F77" s="18"/>
    </row>
    <row r="78" x14ac:dyDescent="0.25">
      <c r="A78" s="18"/>
      <c r="D78" s="18"/>
      <c r="E78" s="18" t="str">
        <f t="shared" si="0"/>
        <v> </v>
      </c>
      <c r="F78" s="18"/>
    </row>
    <row r="79" x14ac:dyDescent="0.25">
      <c r="A79" s="18"/>
      <c r="D79" s="18"/>
      <c r="E79" s="18" t="str">
        <f t="shared" si="0"/>
        <v> </v>
      </c>
      <c r="F79" s="18"/>
    </row>
    <row r="80" x14ac:dyDescent="0.25">
      <c r="A80" s="18"/>
      <c r="D80" s="18"/>
      <c r="E80" s="18" t="str">
        <f t="shared" si="0"/>
        <v> </v>
      </c>
      <c r="F80" s="18"/>
    </row>
    <row r="81" x14ac:dyDescent="0.25">
      <c r="A81" s="18"/>
      <c r="D81" s="18"/>
      <c r="E81" s="18" t="str">
        <f t="shared" si="0"/>
        <v> </v>
      </c>
      <c r="F81" s="18"/>
    </row>
    <row r="82" x14ac:dyDescent="0.25">
      <c r="A82" s="18"/>
      <c r="D82" s="18"/>
      <c r="E82" s="18" t="str">
        <f t="shared" si="0"/>
        <v> </v>
      </c>
      <c r="F82" s="18"/>
    </row>
    <row r="83" x14ac:dyDescent="0.25">
      <c r="A83" s="18"/>
      <c r="D83" s="18"/>
      <c r="E83" s="18" t="str">
        <f t="shared" si="0"/>
        <v> </v>
      </c>
      <c r="F83" s="18"/>
    </row>
    <row r="84" x14ac:dyDescent="0.25">
      <c r="A84" s="18"/>
      <c r="D84" s="18"/>
      <c r="E84" s="18" t="str">
        <f t="shared" si="0"/>
        <v> </v>
      </c>
      <c r="F84" s="18"/>
    </row>
    <row r="85" x14ac:dyDescent="0.25">
      <c r="A85" s="18"/>
      <c r="D85" s="18"/>
      <c r="E85" s="18" t="str">
        <f t="shared" si="0"/>
        <v> </v>
      </c>
      <c r="F85" s="18"/>
    </row>
    <row r="86" x14ac:dyDescent="0.25">
      <c r="A86" s="18"/>
      <c r="D86" s="18"/>
      <c r="E86" s="18" t="str">
        <f t="shared" si="0"/>
        <v> </v>
      </c>
      <c r="F86" s="18"/>
    </row>
    <row r="87" x14ac:dyDescent="0.25">
      <c r="A87" s="18"/>
      <c r="D87" s="18"/>
      <c r="E87" s="18" t="str">
        <f t="shared" si="0"/>
        <v> </v>
      </c>
      <c r="F87" s="18"/>
    </row>
    <row r="88" x14ac:dyDescent="0.25">
      <c r="A88" s="18"/>
      <c r="D88" s="18"/>
      <c r="E88" s="18" t="str">
        <f t="shared" si="0"/>
        <v> </v>
      </c>
      <c r="F88" s="18"/>
    </row>
    <row r="89" x14ac:dyDescent="0.25">
      <c r="A89" s="18"/>
      <c r="D89" s="18"/>
      <c r="E89" s="18" t="str">
        <f t="shared" si="0"/>
        <v> </v>
      </c>
      <c r="F89" s="18"/>
    </row>
    <row r="90" x14ac:dyDescent="0.25">
      <c r="A90" s="18"/>
      <c r="D90" s="18"/>
      <c r="E90" s="18" t="str">
        <f t="shared" si="0"/>
        <v> </v>
      </c>
      <c r="F90" s="18"/>
    </row>
    <row r="91" x14ac:dyDescent="0.25">
      <c r="A91" s="18"/>
      <c r="D91" s="18"/>
      <c r="E91" s="18" t="str">
        <f t="shared" si="0"/>
        <v> </v>
      </c>
      <c r="F91" s="18"/>
    </row>
    <row r="92" x14ac:dyDescent="0.25">
      <c r="A92" s="18"/>
      <c r="D92" s="18"/>
      <c r="E92" s="18" t="str">
        <f t="shared" si="0"/>
        <v> </v>
      </c>
      <c r="F92" s="18"/>
    </row>
    <row r="93" x14ac:dyDescent="0.25">
      <c r="A93" s="18"/>
      <c r="D93" s="18"/>
      <c r="E93" s="18" t="str">
        <f t="shared" si="0"/>
        <v> </v>
      </c>
      <c r="F93" s="18"/>
    </row>
    <row r="94" x14ac:dyDescent="0.25">
      <c r="A94" s="18"/>
      <c r="D94" s="18"/>
      <c r="E94" s="18" t="str">
        <f t="shared" si="0"/>
        <v> </v>
      </c>
      <c r="F94" s="18"/>
    </row>
    <row r="95" x14ac:dyDescent="0.25">
      <c r="A95" s="18"/>
      <c r="D95" s="18"/>
      <c r="E95" s="18" t="str">
        <f t="shared" si="0"/>
        <v> </v>
      </c>
      <c r="F95" s="18"/>
    </row>
    <row r="96" x14ac:dyDescent="0.25">
      <c r="A96" s="18"/>
      <c r="D96" s="18"/>
      <c r="E96" s="18" t="str">
        <f t="shared" si="0"/>
        <v> </v>
      </c>
      <c r="F96" s="18"/>
    </row>
    <row r="97" x14ac:dyDescent="0.25">
      <c r="A97" s="18"/>
      <c r="D97" s="18"/>
      <c r="E97" s="18" t="str">
        <f t="shared" si="0"/>
        <v> </v>
      </c>
      <c r="F97" s="18"/>
    </row>
    <row r="98" x14ac:dyDescent="0.25">
      <c r="A98" s="18"/>
      <c r="D98" s="18"/>
      <c r="E98" s="18" t="str">
        <f t="shared" si="0"/>
        <v> </v>
      </c>
      <c r="F98" s="18"/>
    </row>
    <row r="99" x14ac:dyDescent="0.25">
      <c r="A99" s="18"/>
      <c r="D99" s="18"/>
      <c r="E99" s="18" t="str">
        <f t="shared" si="0"/>
        <v> </v>
      </c>
      <c r="F99" s="18"/>
    </row>
    <row r="100" x14ac:dyDescent="0.25">
      <c r="A100" s="18"/>
      <c r="D100" s="18"/>
      <c r="E100" s="18" t="str">
        <f t="shared" si="0"/>
        <v> </v>
      </c>
      <c r="F100" s="18"/>
    </row>
    <row r="101" x14ac:dyDescent="0.25">
      <c r="A101" s="18"/>
      <c r="D101" s="18"/>
      <c r="E101" s="18" t="str">
        <f t="shared" si="0"/>
        <v> </v>
      </c>
      <c r="F101" s="18"/>
    </row>
    <row r="102" x14ac:dyDescent="0.25">
      <c r="A102" s="18"/>
      <c r="D102" s="18"/>
      <c r="E102" s="18" t="str">
        <f t="shared" si="0"/>
        <v> </v>
      </c>
      <c r="F102" s="18"/>
    </row>
    <row r="103" x14ac:dyDescent="0.25">
      <c r="A103" s="18"/>
      <c r="D103" s="18"/>
      <c r="E103" s="18" t="str">
        <f t="shared" si="0"/>
        <v> </v>
      </c>
      <c r="F103" s="18"/>
    </row>
    <row r="104" x14ac:dyDescent="0.25">
      <c r="A104" s="18"/>
      <c r="D104" s="18"/>
      <c r="E104" s="18" t="str">
        <f t="shared" si="0"/>
        <v> </v>
      </c>
      <c r="F104" s="18"/>
    </row>
    <row r="105" x14ac:dyDescent="0.25">
      <c r="A105" s="18"/>
      <c r="D105" s="18"/>
      <c r="E105" s="18" t="str">
        <f t="shared" si="0"/>
        <v> </v>
      </c>
      <c r="F105" s="18"/>
    </row>
    <row r="106" x14ac:dyDescent="0.25">
      <c r="A106" s="18"/>
      <c r="D106" s="18"/>
      <c r="E106" s="18" t="str">
        <f t="shared" si="0"/>
        <v> </v>
      </c>
      <c r="F106" s="18"/>
    </row>
    <row r="107" x14ac:dyDescent="0.25">
      <c r="A107" s="18"/>
      <c r="D107" s="18"/>
      <c r="E107" s="18" t="str">
        <f t="shared" si="0"/>
        <v> </v>
      </c>
      <c r="F107" s="18"/>
    </row>
    <row r="108" x14ac:dyDescent="0.25">
      <c r="A108" s="18"/>
      <c r="D108" s="18"/>
      <c r="E108" s="18" t="str">
        <f t="shared" si="0"/>
        <v> </v>
      </c>
      <c r="F108" s="18"/>
    </row>
    <row r="109" x14ac:dyDescent="0.25">
      <c r="A109" s="18"/>
      <c r="D109" s="18"/>
      <c r="E109" s="18" t="str">
        <f t="shared" si="0"/>
        <v> </v>
      </c>
      <c r="F109" s="18"/>
    </row>
    <row r="110" x14ac:dyDescent="0.25">
      <c r="A110" s="18"/>
      <c r="D110" s="18"/>
      <c r="E110" s="18" t="str">
        <f t="shared" si="0"/>
        <v> </v>
      </c>
      <c r="F110" s="18"/>
    </row>
    <row r="111" x14ac:dyDescent="0.25">
      <c r="A111" s="18"/>
      <c r="D111" s="18"/>
      <c r="E111" s="18" t="str">
        <f t="shared" ref="E111:E174" si="1"> IF(D110=1, $B$5, " ")</f>
        <v> </v>
      </c>
      <c r="F111" s="18"/>
    </row>
    <row r="112" x14ac:dyDescent="0.25">
      <c r="A112" s="18"/>
      <c r="D112" s="18"/>
      <c r="E112" s="18" t="str">
        <f t="shared" si="1"/>
        <v> </v>
      </c>
      <c r="F112" s="18"/>
    </row>
    <row r="113" x14ac:dyDescent="0.25">
      <c r="A113" s="18"/>
      <c r="D113" s="18"/>
      <c r="E113" s="18" t="str">
        <f t="shared" si="1"/>
        <v> </v>
      </c>
      <c r="F113" s="18"/>
    </row>
    <row r="114" x14ac:dyDescent="0.25">
      <c r="A114" s="18">
        <f>'CIL map'!$C98</f>
        <v>0</v>
      </c>
      <c r="B114" s="2" t="str">
        <f t="shared" ref="B114:B177" si="2">IF(A114=0, " ", A114)</f>
        <v> </v>
      </c>
      <c r="D114" s="18" t="str">
        <f t="shared" ref="D114:D177" si="3">IF(B114= " ", " ", 1)</f>
        <v> </v>
      </c>
      <c r="E114" s="18" t="str">
        <f t="shared" si="1"/>
        <v> </v>
      </c>
      <c r="F114" s="18"/>
    </row>
    <row r="115" x14ac:dyDescent="0.25">
      <c r="A115" s="18">
        <f>'CIL map'!$C99</f>
        <v>0</v>
      </c>
      <c r="B115" s="2" t="str">
        <f t="shared" si="2"/>
        <v> </v>
      </c>
      <c r="D115" s="18" t="str">
        <f t="shared" si="3"/>
        <v> </v>
      </c>
      <c r="E115" s="18" t="str">
        <f t="shared" si="1"/>
        <v> </v>
      </c>
      <c r="F115" s="18"/>
    </row>
    <row r="116" x14ac:dyDescent="0.25">
      <c r="A116" s="18">
        <f>'CIL map'!$C100</f>
        <v>0</v>
      </c>
      <c r="B116" s="2" t="str">
        <f t="shared" si="2"/>
        <v> </v>
      </c>
      <c r="D116" s="18" t="str">
        <f t="shared" si="3"/>
        <v> </v>
      </c>
      <c r="E116" s="18" t="str">
        <f t="shared" si="1"/>
        <v> </v>
      </c>
      <c r="F116" s="18"/>
    </row>
    <row r="117" x14ac:dyDescent="0.25">
      <c r="A117" s="18">
        <f>'CIL map'!$C101</f>
        <v>0</v>
      </c>
      <c r="B117" s="2" t="str">
        <f t="shared" si="2"/>
        <v> </v>
      </c>
      <c r="D117" s="18" t="str">
        <f t="shared" si="3"/>
        <v> </v>
      </c>
      <c r="E117" s="18" t="str">
        <f t="shared" si="1"/>
        <v> </v>
      </c>
      <c r="F117" s="18"/>
    </row>
    <row r="118" x14ac:dyDescent="0.25">
      <c r="A118" s="18">
        <f>'CIL map'!$C102</f>
        <v>0</v>
      </c>
      <c r="B118" s="2" t="str">
        <f t="shared" si="2"/>
        <v> </v>
      </c>
      <c r="D118" s="18" t="str">
        <f t="shared" si="3"/>
        <v> </v>
      </c>
      <c r="E118" s="18" t="str">
        <f t="shared" si="1"/>
        <v> </v>
      </c>
      <c r="F118" s="18"/>
    </row>
    <row r="119" x14ac:dyDescent="0.25">
      <c r="A119" s="18">
        <f>'CIL map'!$C103</f>
        <v>0</v>
      </c>
      <c r="B119" s="2" t="str">
        <f t="shared" si="2"/>
        <v> </v>
      </c>
      <c r="D119" s="18" t="str">
        <f t="shared" si="3"/>
        <v> </v>
      </c>
      <c r="E119" s="18" t="str">
        <f t="shared" si="1"/>
        <v> </v>
      </c>
      <c r="F119" s="18"/>
    </row>
    <row r="120" x14ac:dyDescent="0.25">
      <c r="A120" s="18">
        <f>'CIL map'!$C104</f>
        <v>0</v>
      </c>
      <c r="B120" s="2" t="str">
        <f t="shared" si="2"/>
        <v> </v>
      </c>
      <c r="D120" s="18" t="str">
        <f t="shared" si="3"/>
        <v> </v>
      </c>
      <c r="E120" s="18" t="str">
        <f t="shared" si="1"/>
        <v> </v>
      </c>
      <c r="F120" s="18"/>
    </row>
    <row r="121" x14ac:dyDescent="0.25">
      <c r="A121" s="18">
        <f>'CIL map'!$C105</f>
        <v>0</v>
      </c>
      <c r="B121" s="2" t="str">
        <f t="shared" si="2"/>
        <v> </v>
      </c>
      <c r="D121" s="18" t="str">
        <f t="shared" si="3"/>
        <v> </v>
      </c>
      <c r="E121" s="18" t="str">
        <f t="shared" si="1"/>
        <v> </v>
      </c>
      <c r="F121" s="18"/>
    </row>
    <row r="122" x14ac:dyDescent="0.25">
      <c r="A122" s="18">
        <f>'CIL map'!$C106</f>
        <v>0</v>
      </c>
      <c r="B122" s="2" t="str">
        <f t="shared" si="2"/>
        <v> </v>
      </c>
      <c r="D122" s="18" t="str">
        <f t="shared" si="3"/>
        <v> </v>
      </c>
      <c r="E122" s="18" t="str">
        <f t="shared" si="1"/>
        <v> </v>
      </c>
      <c r="F122" s="18"/>
    </row>
    <row r="123" x14ac:dyDescent="0.25">
      <c r="A123" s="18">
        <f>'CIL map'!$C107</f>
        <v>0</v>
      </c>
      <c r="B123" s="2" t="str">
        <f t="shared" si="2"/>
        <v> </v>
      </c>
      <c r="D123" s="18" t="str">
        <f t="shared" si="3"/>
        <v> </v>
      </c>
      <c r="E123" s="18" t="str">
        <f t="shared" si="1"/>
        <v> </v>
      </c>
      <c r="F123" s="18"/>
    </row>
    <row r="124" x14ac:dyDescent="0.25">
      <c r="A124" s="18">
        <f>'CIL map'!$C108</f>
        <v>0</v>
      </c>
      <c r="B124" s="2" t="str">
        <f t="shared" si="2"/>
        <v> </v>
      </c>
      <c r="D124" s="18" t="str">
        <f t="shared" si="3"/>
        <v> </v>
      </c>
      <c r="E124" s="18" t="str">
        <f t="shared" si="1"/>
        <v> </v>
      </c>
      <c r="F124" s="18"/>
    </row>
    <row r="125" x14ac:dyDescent="0.25">
      <c r="A125" s="18">
        <f>'CIL map'!$C109</f>
        <v>0</v>
      </c>
      <c r="B125" s="2" t="str">
        <f t="shared" si="2"/>
        <v> </v>
      </c>
      <c r="D125" s="18" t="str">
        <f t="shared" si="3"/>
        <v> </v>
      </c>
      <c r="E125" s="18" t="str">
        <f t="shared" si="1"/>
        <v> </v>
      </c>
      <c r="F125" s="18"/>
    </row>
    <row r="126" x14ac:dyDescent="0.25">
      <c r="A126" s="18">
        <f>'CIL map'!$C110</f>
        <v>0</v>
      </c>
      <c r="B126" s="2" t="str">
        <f t="shared" si="2"/>
        <v> </v>
      </c>
      <c r="D126" s="18" t="str">
        <f t="shared" si="3"/>
        <v> </v>
      </c>
      <c r="E126" s="18" t="str">
        <f t="shared" si="1"/>
        <v> </v>
      </c>
      <c r="F126" s="18"/>
    </row>
    <row r="127" x14ac:dyDescent="0.25">
      <c r="A127" s="18">
        <f>'CIL map'!$C111</f>
        <v>0</v>
      </c>
      <c r="B127" s="2" t="str">
        <f t="shared" si="2"/>
        <v> </v>
      </c>
      <c r="D127" s="18" t="str">
        <f t="shared" si="3"/>
        <v> </v>
      </c>
      <c r="E127" s="18" t="str">
        <f t="shared" si="1"/>
        <v> </v>
      </c>
      <c r="F127" s="18"/>
    </row>
    <row r="128" x14ac:dyDescent="0.25">
      <c r="A128" s="18">
        <f>'CIL map'!$C112</f>
        <v>0</v>
      </c>
      <c r="B128" s="2" t="str">
        <f t="shared" si="2"/>
        <v> </v>
      </c>
      <c r="D128" s="18" t="str">
        <f t="shared" si="3"/>
        <v> </v>
      </c>
      <c r="E128" s="18" t="str">
        <f t="shared" si="1"/>
        <v> </v>
      </c>
      <c r="F128" s="18"/>
    </row>
    <row r="129" x14ac:dyDescent="0.25">
      <c r="A129" s="18">
        <f>'CIL map'!$C113</f>
        <v>0</v>
      </c>
      <c r="B129" s="2" t="str">
        <f t="shared" si="2"/>
        <v> </v>
      </c>
      <c r="D129" s="18" t="str">
        <f t="shared" si="3"/>
        <v> </v>
      </c>
      <c r="E129" s="18" t="str">
        <f t="shared" si="1"/>
        <v> </v>
      </c>
      <c r="F129" s="18"/>
    </row>
    <row r="130" x14ac:dyDescent="0.25">
      <c r="A130" s="18">
        <f>'CIL map'!$C114</f>
        <v>0</v>
      </c>
      <c r="B130" s="2" t="str">
        <f t="shared" si="2"/>
        <v> </v>
      </c>
      <c r="D130" s="18" t="str">
        <f t="shared" si="3"/>
        <v> </v>
      </c>
      <c r="E130" s="18" t="str">
        <f t="shared" si="1"/>
        <v> </v>
      </c>
      <c r="F130" s="18"/>
    </row>
    <row r="131" x14ac:dyDescent="0.25">
      <c r="A131" s="18">
        <f>'CIL map'!$C115</f>
        <v>0</v>
      </c>
      <c r="B131" s="2" t="str">
        <f t="shared" si="2"/>
        <v> </v>
      </c>
      <c r="D131" s="18" t="str">
        <f t="shared" si="3"/>
        <v> </v>
      </c>
      <c r="E131" s="18" t="str">
        <f t="shared" si="1"/>
        <v> </v>
      </c>
      <c r="F131" s="18"/>
    </row>
    <row r="132" x14ac:dyDescent="0.25">
      <c r="A132" s="18">
        <f>'CIL map'!$C116</f>
        <v>0</v>
      </c>
      <c r="B132" s="2" t="str">
        <f t="shared" si="2"/>
        <v> </v>
      </c>
      <c r="D132" s="18" t="str">
        <f t="shared" si="3"/>
        <v> </v>
      </c>
      <c r="E132" s="18" t="str">
        <f t="shared" si="1"/>
        <v> </v>
      </c>
      <c r="F132" s="18"/>
    </row>
    <row r="133" x14ac:dyDescent="0.25">
      <c r="A133" s="18">
        <f>'CIL map'!$C117</f>
        <v>0</v>
      </c>
      <c r="B133" s="2" t="str">
        <f t="shared" si="2"/>
        <v> </v>
      </c>
      <c r="D133" s="18" t="str">
        <f t="shared" si="3"/>
        <v> </v>
      </c>
      <c r="E133" s="18" t="str">
        <f t="shared" si="1"/>
        <v> </v>
      </c>
      <c r="F133" s="18"/>
    </row>
    <row r="134" x14ac:dyDescent="0.25">
      <c r="A134" s="18">
        <f>'CIL map'!$C118</f>
        <v>0</v>
      </c>
      <c r="B134" s="2" t="str">
        <f t="shared" si="2"/>
        <v> </v>
      </c>
      <c r="D134" s="18" t="str">
        <f t="shared" si="3"/>
        <v> </v>
      </c>
      <c r="E134" s="18" t="str">
        <f t="shared" si="1"/>
        <v> </v>
      </c>
      <c r="F134" s="18"/>
    </row>
    <row r="135" x14ac:dyDescent="0.25">
      <c r="A135" s="18">
        <f>'CIL map'!$C119</f>
        <v>0</v>
      </c>
      <c r="B135" s="2" t="str">
        <f t="shared" si="2"/>
        <v> </v>
      </c>
      <c r="D135" s="18" t="str">
        <f t="shared" si="3"/>
        <v> </v>
      </c>
      <c r="E135" s="18" t="str">
        <f t="shared" si="1"/>
        <v> </v>
      </c>
      <c r="F135" s="18"/>
    </row>
    <row r="136" x14ac:dyDescent="0.25">
      <c r="A136" s="18">
        <f>'CIL map'!$C120</f>
        <v>0</v>
      </c>
      <c r="B136" s="2" t="str">
        <f t="shared" si="2"/>
        <v> </v>
      </c>
      <c r="D136" s="18" t="str">
        <f t="shared" si="3"/>
        <v> </v>
      </c>
      <c r="E136" s="18" t="str">
        <f t="shared" si="1"/>
        <v> </v>
      </c>
      <c r="F136" s="18"/>
    </row>
    <row r="137" x14ac:dyDescent="0.25">
      <c r="A137" s="18">
        <f>'CIL map'!$C121</f>
        <v>0</v>
      </c>
      <c r="B137" s="2" t="str">
        <f t="shared" si="2"/>
        <v> </v>
      </c>
      <c r="D137" s="18" t="str">
        <f t="shared" si="3"/>
        <v> </v>
      </c>
      <c r="E137" s="18" t="str">
        <f t="shared" si="1"/>
        <v> </v>
      </c>
      <c r="F137" s="18"/>
    </row>
    <row r="138" x14ac:dyDescent="0.25">
      <c r="A138" s="18">
        <f>'CIL map'!$C122</f>
        <v>0</v>
      </c>
      <c r="B138" s="2" t="str">
        <f t="shared" si="2"/>
        <v> </v>
      </c>
      <c r="D138" s="18" t="str">
        <f t="shared" si="3"/>
        <v> </v>
      </c>
      <c r="E138" s="18" t="str">
        <f t="shared" si="1"/>
        <v> </v>
      </c>
      <c r="F138" s="18"/>
    </row>
    <row r="139" x14ac:dyDescent="0.25">
      <c r="A139" s="18">
        <f>'CIL map'!$C123</f>
        <v>0</v>
      </c>
      <c r="B139" s="2" t="str">
        <f t="shared" si="2"/>
        <v> </v>
      </c>
      <c r="D139" s="18" t="str">
        <f t="shared" si="3"/>
        <v> </v>
      </c>
      <c r="E139" s="18" t="str">
        <f t="shared" si="1"/>
        <v> </v>
      </c>
      <c r="F139" s="18"/>
    </row>
    <row r="140" x14ac:dyDescent="0.25">
      <c r="A140" s="18">
        <f>'CIL map'!$C124</f>
        <v>0</v>
      </c>
      <c r="B140" s="2" t="str">
        <f t="shared" si="2"/>
        <v> </v>
      </c>
      <c r="D140" s="18" t="str">
        <f t="shared" si="3"/>
        <v> </v>
      </c>
      <c r="E140" s="18" t="str">
        <f t="shared" si="1"/>
        <v> </v>
      </c>
      <c r="F140" s="18"/>
    </row>
    <row r="141" x14ac:dyDescent="0.25">
      <c r="A141" s="18">
        <f>'CIL map'!$C125</f>
        <v>0</v>
      </c>
      <c r="B141" s="2" t="str">
        <f t="shared" si="2"/>
        <v> </v>
      </c>
      <c r="D141" s="18" t="str">
        <f t="shared" si="3"/>
        <v> </v>
      </c>
      <c r="E141" s="18" t="str">
        <f t="shared" si="1"/>
        <v> </v>
      </c>
      <c r="F141" s="18"/>
    </row>
    <row r="142" x14ac:dyDescent="0.25">
      <c r="A142" s="18">
        <f>'CIL map'!$C126</f>
        <v>0</v>
      </c>
      <c r="B142" s="2" t="str">
        <f t="shared" si="2"/>
        <v> </v>
      </c>
      <c r="D142" s="18" t="str">
        <f t="shared" si="3"/>
        <v> </v>
      </c>
      <c r="E142" s="18" t="str">
        <f t="shared" si="1"/>
        <v> </v>
      </c>
      <c r="F142" s="18"/>
    </row>
    <row r="143" x14ac:dyDescent="0.25">
      <c r="A143" s="18">
        <f>'CIL map'!$C127</f>
        <v>0</v>
      </c>
      <c r="B143" s="2" t="str">
        <f t="shared" si="2"/>
        <v> </v>
      </c>
      <c r="D143" s="18" t="str">
        <f t="shared" si="3"/>
        <v> </v>
      </c>
      <c r="E143" s="18" t="str">
        <f t="shared" si="1"/>
        <v> </v>
      </c>
      <c r="F143" s="18"/>
    </row>
    <row r="144" x14ac:dyDescent="0.25">
      <c r="A144" s="18">
        <f>'CIL map'!$C128</f>
        <v>0</v>
      </c>
      <c r="B144" s="2" t="str">
        <f t="shared" si="2"/>
        <v> </v>
      </c>
      <c r="D144" s="18" t="str">
        <f t="shared" si="3"/>
        <v> </v>
      </c>
      <c r="E144" s="18" t="str">
        <f t="shared" si="1"/>
        <v> </v>
      </c>
      <c r="F144" s="18"/>
    </row>
    <row r="145" x14ac:dyDescent="0.25">
      <c r="A145" s="18">
        <f>'CIL map'!$C129</f>
        <v>0</v>
      </c>
      <c r="B145" s="2" t="str">
        <f t="shared" si="2"/>
        <v> </v>
      </c>
      <c r="D145" s="18" t="str">
        <f t="shared" si="3"/>
        <v> </v>
      </c>
      <c r="E145" s="18" t="str">
        <f t="shared" si="1"/>
        <v> </v>
      </c>
      <c r="F145" s="18"/>
    </row>
    <row r="146" x14ac:dyDescent="0.25">
      <c r="A146" s="18">
        <f>'CIL map'!$C130</f>
        <v>0</v>
      </c>
      <c r="B146" s="2" t="str">
        <f t="shared" si="2"/>
        <v> </v>
      </c>
      <c r="D146" s="18" t="str">
        <f t="shared" si="3"/>
        <v> </v>
      </c>
      <c r="E146" s="18" t="str">
        <f t="shared" si="1"/>
        <v> </v>
      </c>
      <c r="F146" s="18"/>
    </row>
    <row r="147" x14ac:dyDescent="0.25">
      <c r="A147" s="18">
        <f>'CIL map'!$C131</f>
        <v>0</v>
      </c>
      <c r="B147" s="2" t="str">
        <f t="shared" si="2"/>
        <v> </v>
      </c>
      <c r="D147" s="18" t="str">
        <f t="shared" si="3"/>
        <v> </v>
      </c>
      <c r="E147" s="18" t="str">
        <f t="shared" si="1"/>
        <v> </v>
      </c>
      <c r="F147" s="18"/>
    </row>
    <row r="148" x14ac:dyDescent="0.25">
      <c r="A148" s="18">
        <f>'CIL map'!$C132</f>
        <v>0</v>
      </c>
      <c r="B148" s="2" t="str">
        <f t="shared" si="2"/>
        <v> </v>
      </c>
      <c r="D148" s="18" t="str">
        <f t="shared" si="3"/>
        <v> </v>
      </c>
      <c r="E148" s="18" t="str">
        <f t="shared" si="1"/>
        <v> </v>
      </c>
      <c r="F148" s="18"/>
    </row>
    <row r="149" x14ac:dyDescent="0.25">
      <c r="A149" s="18">
        <f>'CIL map'!$C133</f>
        <v>0</v>
      </c>
      <c r="B149" s="2" t="str">
        <f t="shared" si="2"/>
        <v> </v>
      </c>
      <c r="D149" s="18" t="str">
        <f t="shared" si="3"/>
        <v> </v>
      </c>
      <c r="E149" s="18" t="str">
        <f t="shared" si="1"/>
        <v> </v>
      </c>
      <c r="F149" s="18"/>
    </row>
    <row r="150" x14ac:dyDescent="0.25">
      <c r="A150" s="18">
        <f>'CIL map'!$C134</f>
        <v>0</v>
      </c>
      <c r="B150" s="2" t="str">
        <f t="shared" si="2"/>
        <v> </v>
      </c>
      <c r="D150" s="18" t="str">
        <f t="shared" si="3"/>
        <v> </v>
      </c>
      <c r="E150" s="18" t="str">
        <f t="shared" si="1"/>
        <v> </v>
      </c>
      <c r="F150" s="18"/>
    </row>
    <row r="151" x14ac:dyDescent="0.25">
      <c r="A151" s="18">
        <f>'CIL map'!$C135</f>
        <v>0</v>
      </c>
      <c r="B151" s="2" t="str">
        <f t="shared" si="2"/>
        <v> </v>
      </c>
      <c r="D151" s="18" t="str">
        <f t="shared" si="3"/>
        <v> </v>
      </c>
      <c r="E151" s="18" t="str">
        <f t="shared" si="1"/>
        <v> </v>
      </c>
      <c r="F151" s="18"/>
    </row>
    <row r="152" x14ac:dyDescent="0.25">
      <c r="A152" s="18">
        <f>'CIL map'!$C136</f>
        <v>0</v>
      </c>
      <c r="B152" s="2" t="str">
        <f t="shared" si="2"/>
        <v> </v>
      </c>
      <c r="D152" s="18" t="str">
        <f t="shared" si="3"/>
        <v> </v>
      </c>
      <c r="E152" s="18" t="str">
        <f t="shared" si="1"/>
        <v> </v>
      </c>
      <c r="F152" s="18"/>
    </row>
    <row r="153" x14ac:dyDescent="0.25">
      <c r="A153" s="18">
        <f>'CIL map'!$C137</f>
        <v>0</v>
      </c>
      <c r="B153" s="2" t="str">
        <f t="shared" si="2"/>
        <v> </v>
      </c>
      <c r="D153" s="18" t="str">
        <f t="shared" si="3"/>
        <v> </v>
      </c>
      <c r="E153" s="18" t="str">
        <f t="shared" si="1"/>
        <v> </v>
      </c>
      <c r="F153" s="18"/>
    </row>
    <row r="154" x14ac:dyDescent="0.25">
      <c r="A154" s="18">
        <f>'CIL map'!$C138</f>
        <v>0</v>
      </c>
      <c r="B154" s="2" t="str">
        <f t="shared" si="2"/>
        <v> </v>
      </c>
      <c r="D154" s="18" t="str">
        <f t="shared" si="3"/>
        <v> </v>
      </c>
      <c r="E154" s="18" t="str">
        <f t="shared" si="1"/>
        <v> </v>
      </c>
      <c r="F154" s="18"/>
    </row>
    <row r="155" x14ac:dyDescent="0.25">
      <c r="A155" s="18">
        <f>'CIL map'!$C139</f>
        <v>0</v>
      </c>
      <c r="B155" s="2" t="str">
        <f t="shared" si="2"/>
        <v> </v>
      </c>
      <c r="D155" s="18" t="str">
        <f t="shared" si="3"/>
        <v> </v>
      </c>
      <c r="E155" s="18" t="str">
        <f t="shared" si="1"/>
        <v> </v>
      </c>
      <c r="F155" s="18"/>
    </row>
    <row r="156" x14ac:dyDescent="0.25">
      <c r="A156" s="18">
        <f>'CIL map'!$C140</f>
        <v>0</v>
      </c>
      <c r="B156" s="2" t="str">
        <f t="shared" si="2"/>
        <v> </v>
      </c>
      <c r="D156" s="18" t="str">
        <f t="shared" si="3"/>
        <v> </v>
      </c>
      <c r="E156" s="18" t="str">
        <f t="shared" si="1"/>
        <v> </v>
      </c>
      <c r="F156" s="18"/>
    </row>
    <row r="157" x14ac:dyDescent="0.25">
      <c r="A157" s="18">
        <f>'CIL map'!$C141</f>
        <v>0</v>
      </c>
      <c r="B157" s="2" t="str">
        <f t="shared" si="2"/>
        <v> </v>
      </c>
      <c r="D157" s="18" t="str">
        <f t="shared" si="3"/>
        <v> </v>
      </c>
      <c r="E157" s="18" t="str">
        <f t="shared" si="1"/>
        <v> </v>
      </c>
      <c r="F157" s="18"/>
    </row>
    <row r="158" x14ac:dyDescent="0.25">
      <c r="A158" s="18">
        <f>'CIL map'!$C142</f>
        <v>0</v>
      </c>
      <c r="B158" s="2" t="str">
        <f t="shared" si="2"/>
        <v> </v>
      </c>
      <c r="D158" s="18" t="str">
        <f t="shared" si="3"/>
        <v> </v>
      </c>
      <c r="E158" s="18" t="str">
        <f t="shared" si="1"/>
        <v> </v>
      </c>
      <c r="F158" s="18"/>
    </row>
    <row r="159" x14ac:dyDescent="0.25">
      <c r="A159" s="18">
        <f>'CIL map'!$C143</f>
        <v>0</v>
      </c>
      <c r="B159" s="2" t="str">
        <f t="shared" si="2"/>
        <v> </v>
      </c>
      <c r="D159" s="18" t="str">
        <f t="shared" si="3"/>
        <v> </v>
      </c>
      <c r="E159" s="18" t="str">
        <f t="shared" si="1"/>
        <v> </v>
      </c>
      <c r="F159" s="18"/>
    </row>
    <row r="160" x14ac:dyDescent="0.25">
      <c r="A160" s="18">
        <f>'CIL map'!$C144</f>
        <v>0</v>
      </c>
      <c r="B160" s="2" t="str">
        <f t="shared" si="2"/>
        <v> </v>
      </c>
      <c r="D160" s="18" t="str">
        <f t="shared" si="3"/>
        <v> </v>
      </c>
      <c r="E160" s="18" t="str">
        <f t="shared" si="1"/>
        <v> </v>
      </c>
      <c r="F160" s="18"/>
    </row>
    <row r="161" x14ac:dyDescent="0.25">
      <c r="A161" s="18">
        <f>'CIL map'!$C145</f>
        <v>0</v>
      </c>
      <c r="B161" s="2" t="str">
        <f t="shared" si="2"/>
        <v> </v>
      </c>
      <c r="D161" s="18" t="str">
        <f t="shared" si="3"/>
        <v> </v>
      </c>
      <c r="E161" s="18" t="str">
        <f t="shared" si="1"/>
        <v> </v>
      </c>
      <c r="F161" s="18"/>
    </row>
    <row r="162" x14ac:dyDescent="0.25">
      <c r="A162" s="18">
        <f>'CIL map'!$C146</f>
        <v>0</v>
      </c>
      <c r="B162" s="2" t="str">
        <f t="shared" si="2"/>
        <v> </v>
      </c>
      <c r="D162" s="18" t="str">
        <f t="shared" si="3"/>
        <v> </v>
      </c>
      <c r="E162" s="18" t="str">
        <f t="shared" si="1"/>
        <v> </v>
      </c>
      <c r="F162" s="18"/>
    </row>
    <row r="163" x14ac:dyDescent="0.25">
      <c r="A163" s="18">
        <f>'CIL map'!$C147</f>
        <v>0</v>
      </c>
      <c r="B163" s="2" t="str">
        <f t="shared" si="2"/>
        <v> </v>
      </c>
      <c r="D163" s="18" t="str">
        <f t="shared" si="3"/>
        <v> </v>
      </c>
      <c r="E163" s="18" t="str">
        <f t="shared" si="1"/>
        <v> </v>
      </c>
      <c r="F163" s="18"/>
    </row>
    <row r="164" x14ac:dyDescent="0.25">
      <c r="A164" s="18">
        <f>'CIL map'!$C148</f>
        <v>0</v>
      </c>
      <c r="B164" s="2" t="str">
        <f t="shared" si="2"/>
        <v> </v>
      </c>
      <c r="D164" s="18" t="str">
        <f t="shared" si="3"/>
        <v> </v>
      </c>
      <c r="E164" s="18" t="str">
        <f t="shared" si="1"/>
        <v> </v>
      </c>
      <c r="F164" s="18"/>
    </row>
    <row r="165" x14ac:dyDescent="0.25">
      <c r="A165" s="18">
        <f>'CIL map'!$C149</f>
        <v>0</v>
      </c>
      <c r="B165" s="2" t="str">
        <f t="shared" si="2"/>
        <v> </v>
      </c>
      <c r="D165" s="18" t="str">
        <f t="shared" si="3"/>
        <v> </v>
      </c>
      <c r="E165" s="18" t="str">
        <f t="shared" si="1"/>
        <v> </v>
      </c>
      <c r="F165" s="18"/>
    </row>
    <row r="166" x14ac:dyDescent="0.25">
      <c r="A166" s="18">
        <f>'CIL map'!$C150</f>
        <v>0</v>
      </c>
      <c r="B166" s="2" t="str">
        <f t="shared" si="2"/>
        <v> </v>
      </c>
      <c r="D166" s="18" t="str">
        <f t="shared" si="3"/>
        <v> </v>
      </c>
      <c r="E166" s="18" t="str">
        <f t="shared" si="1"/>
        <v> </v>
      </c>
      <c r="F166" s="18"/>
    </row>
    <row r="167" x14ac:dyDescent="0.25">
      <c r="A167" s="18">
        <f>'CIL map'!$C151</f>
        <v>0</v>
      </c>
      <c r="B167" s="2" t="str">
        <f t="shared" si="2"/>
        <v> </v>
      </c>
      <c r="D167" s="18" t="str">
        <f t="shared" si="3"/>
        <v> </v>
      </c>
      <c r="E167" s="18" t="str">
        <f t="shared" si="1"/>
        <v> </v>
      </c>
      <c r="F167" s="18"/>
    </row>
    <row r="168" x14ac:dyDescent="0.25">
      <c r="A168" s="18">
        <f>'CIL map'!$C152</f>
        <v>0</v>
      </c>
      <c r="B168" s="2" t="str">
        <f t="shared" si="2"/>
        <v> </v>
      </c>
      <c r="D168" s="18" t="str">
        <f t="shared" si="3"/>
        <v> </v>
      </c>
      <c r="E168" s="18" t="str">
        <f t="shared" si="1"/>
        <v> </v>
      </c>
      <c r="F168" s="18"/>
    </row>
    <row r="169" x14ac:dyDescent="0.25">
      <c r="A169" s="18">
        <f>'CIL map'!$C153</f>
        <v>0</v>
      </c>
      <c r="B169" s="2" t="str">
        <f t="shared" si="2"/>
        <v> </v>
      </c>
      <c r="D169" s="18" t="str">
        <f t="shared" si="3"/>
        <v> </v>
      </c>
      <c r="E169" s="18" t="str">
        <f t="shared" si="1"/>
        <v> </v>
      </c>
      <c r="F169" s="18"/>
    </row>
    <row r="170" x14ac:dyDescent="0.25">
      <c r="A170" s="18">
        <f>'CIL map'!$C154</f>
        <v>0</v>
      </c>
      <c r="B170" s="2" t="str">
        <f t="shared" si="2"/>
        <v> </v>
      </c>
      <c r="D170" s="18" t="str">
        <f t="shared" si="3"/>
        <v> </v>
      </c>
      <c r="E170" s="18" t="str">
        <f t="shared" si="1"/>
        <v> </v>
      </c>
      <c r="F170" s="18"/>
    </row>
    <row r="171" x14ac:dyDescent="0.25">
      <c r="A171" s="18">
        <f>'CIL map'!$C155</f>
        <v>0</v>
      </c>
      <c r="B171" s="2" t="str">
        <f t="shared" si="2"/>
        <v> </v>
      </c>
      <c r="D171" s="18" t="str">
        <f t="shared" si="3"/>
        <v> </v>
      </c>
      <c r="E171" s="18" t="str">
        <f t="shared" si="1"/>
        <v> </v>
      </c>
      <c r="F171" s="18"/>
    </row>
    <row r="172" x14ac:dyDescent="0.25">
      <c r="A172" s="18">
        <f>'CIL map'!$C156</f>
        <v>0</v>
      </c>
      <c r="B172" s="2" t="str">
        <f t="shared" si="2"/>
        <v> </v>
      </c>
      <c r="D172" s="18" t="str">
        <f t="shared" si="3"/>
        <v> </v>
      </c>
      <c r="E172" s="18" t="str">
        <f t="shared" si="1"/>
        <v> </v>
      </c>
      <c r="F172" s="18"/>
    </row>
    <row r="173" x14ac:dyDescent="0.25">
      <c r="A173" s="18">
        <f>'CIL map'!$C157</f>
        <v>0</v>
      </c>
      <c r="B173" s="2" t="str">
        <f t="shared" si="2"/>
        <v> </v>
      </c>
      <c r="D173" s="18" t="str">
        <f t="shared" si="3"/>
        <v> </v>
      </c>
      <c r="E173" s="18" t="str">
        <f t="shared" si="1"/>
        <v> </v>
      </c>
      <c r="F173" s="18"/>
    </row>
    <row r="174" x14ac:dyDescent="0.25">
      <c r="A174" s="18">
        <f>'CIL map'!$C158</f>
        <v>0</v>
      </c>
      <c r="B174" s="2" t="str">
        <f t="shared" si="2"/>
        <v> </v>
      </c>
      <c r="D174" s="18" t="str">
        <f t="shared" si="3"/>
        <v> </v>
      </c>
      <c r="E174" s="18" t="str">
        <f t="shared" si="1"/>
        <v> </v>
      </c>
      <c r="F174" s="18"/>
    </row>
    <row r="175" x14ac:dyDescent="0.25">
      <c r="A175" s="18">
        <f>'CIL map'!$C159</f>
        <v>0</v>
      </c>
      <c r="B175" s="2" t="str">
        <f t="shared" si="2"/>
        <v> </v>
      </c>
      <c r="D175" s="18" t="str">
        <f t="shared" si="3"/>
        <v> </v>
      </c>
      <c r="E175" s="18" t="str">
        <f t="shared" ref="E175:E217" si="4"> IF(D174=1, $B$5, " ")</f>
        <v> </v>
      </c>
      <c r="F175" s="18"/>
    </row>
    <row r="176" x14ac:dyDescent="0.25">
      <c r="A176" s="18">
        <f>'CIL map'!$C160</f>
        <v>0</v>
      </c>
      <c r="B176" s="2" t="str">
        <f t="shared" si="2"/>
        <v> </v>
      </c>
      <c r="D176" s="18" t="str">
        <f t="shared" si="3"/>
        <v> </v>
      </c>
      <c r="E176" s="18" t="str">
        <f t="shared" si="4"/>
        <v> </v>
      </c>
      <c r="F176" s="18"/>
    </row>
    <row r="177" x14ac:dyDescent="0.25">
      <c r="A177" s="18">
        <f>'CIL map'!$C161</f>
        <v>0</v>
      </c>
      <c r="B177" s="2" t="str">
        <f t="shared" si="2"/>
        <v> </v>
      </c>
      <c r="D177" s="18" t="str">
        <f t="shared" si="3"/>
        <v> </v>
      </c>
      <c r="E177" s="18" t="str">
        <f t="shared" si="4"/>
        <v> </v>
      </c>
      <c r="F177" s="18"/>
    </row>
    <row r="178" x14ac:dyDescent="0.25">
      <c r="A178" s="18">
        <f>'CIL map'!$C162</f>
        <v>0</v>
      </c>
      <c r="B178" s="2" t="str">
        <f t="shared" ref="B178:B199" si="5">IF(A178=0, " ", A178)</f>
        <v> </v>
      </c>
      <c r="D178" s="18" t="str">
        <f t="shared" ref="D178:D199" si="6">IF(B178= " ", " ", 1)</f>
        <v> </v>
      </c>
      <c r="E178" s="18" t="str">
        <f t="shared" si="4"/>
        <v> </v>
      </c>
      <c r="F178" s="18"/>
    </row>
    <row r="179" x14ac:dyDescent="0.25">
      <c r="A179" s="18">
        <f>'CIL map'!$C163</f>
        <v>0</v>
      </c>
      <c r="B179" s="2" t="str">
        <f t="shared" si="5"/>
        <v> </v>
      </c>
      <c r="D179" s="18" t="str">
        <f t="shared" si="6"/>
        <v> </v>
      </c>
      <c r="E179" s="18" t="str">
        <f t="shared" si="4"/>
        <v> </v>
      </c>
      <c r="F179" s="18"/>
    </row>
    <row r="180" x14ac:dyDescent="0.25">
      <c r="A180" s="18">
        <f>'CIL map'!$C164</f>
        <v>0</v>
      </c>
      <c r="B180" s="2" t="str">
        <f t="shared" si="5"/>
        <v> </v>
      </c>
      <c r="D180" s="18" t="str">
        <f t="shared" si="6"/>
        <v> </v>
      </c>
      <c r="E180" s="18" t="str">
        <f t="shared" si="4"/>
        <v> </v>
      </c>
      <c r="F180" s="18"/>
    </row>
    <row r="181" x14ac:dyDescent="0.25">
      <c r="A181" s="18">
        <f>'CIL map'!$C165</f>
        <v>0</v>
      </c>
      <c r="B181" s="2" t="str">
        <f t="shared" si="5"/>
        <v> </v>
      </c>
      <c r="D181" s="18" t="str">
        <f t="shared" si="6"/>
        <v> </v>
      </c>
      <c r="E181" s="18" t="str">
        <f t="shared" si="4"/>
        <v> </v>
      </c>
      <c r="F181" s="18"/>
    </row>
    <row r="182" x14ac:dyDescent="0.25">
      <c r="A182" s="18">
        <f>'CIL map'!$C166</f>
        <v>0</v>
      </c>
      <c r="B182" s="2" t="str">
        <f t="shared" si="5"/>
        <v> </v>
      </c>
      <c r="D182" s="18" t="str">
        <f t="shared" si="6"/>
        <v> </v>
      </c>
      <c r="E182" s="18" t="str">
        <f t="shared" si="4"/>
        <v> </v>
      </c>
      <c r="F182" s="18"/>
    </row>
    <row r="183" x14ac:dyDescent="0.25">
      <c r="A183" s="18">
        <f>'CIL map'!$C167</f>
        <v>0</v>
      </c>
      <c r="B183" s="2" t="str">
        <f t="shared" si="5"/>
        <v> </v>
      </c>
      <c r="D183" s="18" t="str">
        <f t="shared" si="6"/>
        <v> </v>
      </c>
      <c r="E183" s="18" t="str">
        <f t="shared" si="4"/>
        <v> </v>
      </c>
      <c r="F183" s="18"/>
    </row>
    <row r="184" x14ac:dyDescent="0.25">
      <c r="A184" s="18">
        <f>'CIL map'!$C168</f>
        <v>0</v>
      </c>
      <c r="B184" s="2" t="str">
        <f t="shared" si="5"/>
        <v> </v>
      </c>
      <c r="D184" s="18" t="str">
        <f t="shared" si="6"/>
        <v> </v>
      </c>
      <c r="E184" s="18" t="str">
        <f t="shared" si="4"/>
        <v> </v>
      </c>
      <c r="F184" s="18"/>
    </row>
    <row r="185" x14ac:dyDescent="0.25">
      <c r="A185" s="18">
        <f>'CIL map'!$C169</f>
        <v>0</v>
      </c>
      <c r="B185" s="2" t="str">
        <f t="shared" si="5"/>
        <v> </v>
      </c>
      <c r="D185" s="18" t="str">
        <f t="shared" si="6"/>
        <v> </v>
      </c>
      <c r="E185" s="18" t="str">
        <f t="shared" si="4"/>
        <v> </v>
      </c>
      <c r="F185" s="18"/>
    </row>
    <row r="186" x14ac:dyDescent="0.25">
      <c r="A186" s="18">
        <f>'CIL map'!$C170</f>
        <v>0</v>
      </c>
      <c r="B186" s="2" t="str">
        <f t="shared" si="5"/>
        <v> </v>
      </c>
      <c r="D186" s="18" t="str">
        <f t="shared" si="6"/>
        <v> </v>
      </c>
      <c r="E186" s="18" t="str">
        <f t="shared" si="4"/>
        <v> </v>
      </c>
      <c r="F186" s="18"/>
    </row>
    <row r="187" x14ac:dyDescent="0.25">
      <c r="A187" s="18">
        <f>'CIL map'!$C171</f>
        <v>0</v>
      </c>
      <c r="B187" s="2" t="str">
        <f t="shared" si="5"/>
        <v> </v>
      </c>
      <c r="D187" s="18" t="str">
        <f t="shared" si="6"/>
        <v> </v>
      </c>
      <c r="E187" s="18" t="str">
        <f t="shared" si="4"/>
        <v> </v>
      </c>
      <c r="F187" s="18"/>
    </row>
    <row r="188" x14ac:dyDescent="0.25">
      <c r="A188" s="18">
        <f>'CIL map'!$C172</f>
        <v>0</v>
      </c>
      <c r="B188" s="2" t="str">
        <f t="shared" si="5"/>
        <v> </v>
      </c>
      <c r="D188" s="18" t="str">
        <f t="shared" si="6"/>
        <v> </v>
      </c>
      <c r="E188" s="18" t="str">
        <f t="shared" si="4"/>
        <v> </v>
      </c>
      <c r="F188" s="18"/>
    </row>
    <row r="189" x14ac:dyDescent="0.25">
      <c r="A189" s="18">
        <f>'CIL map'!$C173</f>
        <v>0</v>
      </c>
      <c r="B189" s="2" t="str">
        <f t="shared" si="5"/>
        <v> </v>
      </c>
      <c r="D189" s="18" t="str">
        <f t="shared" si="6"/>
        <v> </v>
      </c>
      <c r="E189" s="18" t="str">
        <f t="shared" si="4"/>
        <v> </v>
      </c>
      <c r="F189" s="18"/>
    </row>
    <row r="190" x14ac:dyDescent="0.25">
      <c r="A190" s="18">
        <f>'CIL map'!$C174</f>
        <v>0</v>
      </c>
      <c r="B190" s="2" t="str">
        <f t="shared" si="5"/>
        <v> </v>
      </c>
      <c r="D190" s="18" t="str">
        <f t="shared" si="6"/>
        <v> </v>
      </c>
      <c r="E190" s="18" t="str">
        <f t="shared" si="4"/>
        <v> </v>
      </c>
      <c r="F190" s="18"/>
    </row>
    <row r="191" x14ac:dyDescent="0.25">
      <c r="A191" s="18">
        <f>'CIL map'!$C175</f>
        <v>0</v>
      </c>
      <c r="B191" s="2" t="str">
        <f t="shared" si="5"/>
        <v> </v>
      </c>
      <c r="D191" s="18" t="str">
        <f t="shared" si="6"/>
        <v> </v>
      </c>
      <c r="E191" s="18" t="str">
        <f t="shared" si="4"/>
        <v> </v>
      </c>
      <c r="F191" s="18"/>
    </row>
    <row r="192" x14ac:dyDescent="0.25">
      <c r="A192" s="18">
        <f>'CIL map'!$C176</f>
        <v>0</v>
      </c>
      <c r="B192" s="2" t="str">
        <f t="shared" si="5"/>
        <v> </v>
      </c>
      <c r="D192" s="18" t="str">
        <f t="shared" si="6"/>
        <v> </v>
      </c>
      <c r="E192" s="18"/>
      <c r="F192" s="18"/>
    </row>
    <row r="193" x14ac:dyDescent="0.25">
      <c r="A193" s="18">
        <f>'CIL map'!$C177</f>
        <v>0</v>
      </c>
      <c r="B193" s="2" t="str">
        <f t="shared" si="5"/>
        <v> </v>
      </c>
      <c r="D193" s="18" t="str">
        <f t="shared" si="6"/>
        <v> </v>
      </c>
      <c r="E193" s="18"/>
      <c r="F193" s="18"/>
    </row>
    <row r="194" x14ac:dyDescent="0.25">
      <c r="A194" s="18">
        <f>'CIL map'!$C178</f>
        <v>0</v>
      </c>
      <c r="B194" s="2" t="str">
        <f t="shared" si="5"/>
        <v> </v>
      </c>
      <c r="D194" s="18" t="str">
        <f t="shared" si="6"/>
        <v> </v>
      </c>
      <c r="E194" s="18"/>
      <c r="F194" s="18"/>
    </row>
    <row r="195" x14ac:dyDescent="0.25">
      <c r="A195" s="18">
        <f>'CIL map'!$C179</f>
        <v>0</v>
      </c>
      <c r="B195" s="2" t="str">
        <f t="shared" si="5"/>
        <v> </v>
      </c>
      <c r="D195" s="18" t="str">
        <f t="shared" si="6"/>
        <v> </v>
      </c>
      <c r="E195" s="18"/>
      <c r="F195" s="18"/>
    </row>
    <row r="196" x14ac:dyDescent="0.25">
      <c r="A196" s="18">
        <f>'CIL map'!$C180</f>
        <v>0</v>
      </c>
      <c r="B196" s="2" t="str">
        <f t="shared" si="5"/>
        <v> </v>
      </c>
      <c r="D196" s="18" t="str">
        <f t="shared" si="6"/>
        <v> </v>
      </c>
      <c r="E196" s="18"/>
      <c r="F196" s="18"/>
    </row>
    <row r="197" x14ac:dyDescent="0.25">
      <c r="A197" s="18">
        <f>'CIL map'!$C181</f>
        <v>0</v>
      </c>
      <c r="B197" s="2" t="str">
        <f t="shared" si="5"/>
        <v> </v>
      </c>
      <c r="D197" s="18" t="str">
        <f t="shared" si="6"/>
        <v> </v>
      </c>
      <c r="E197" s="18"/>
      <c r="F197" s="18"/>
    </row>
    <row r="198" x14ac:dyDescent="0.25">
      <c r="A198" s="18">
        <f>'CIL map'!$C182</f>
        <v>0</v>
      </c>
      <c r="B198" s="2" t="str">
        <f t="shared" si="5"/>
        <v> </v>
      </c>
      <c r="D198" s="18" t="str">
        <f t="shared" si="6"/>
        <v> </v>
      </c>
      <c r="E198" s="18"/>
      <c r="F198" s="18"/>
    </row>
    <row r="199" x14ac:dyDescent="0.25">
      <c r="A199" s="18">
        <f>'CIL map'!$C183</f>
        <v>0</v>
      </c>
      <c r="B199" s="2" t="str">
        <f t="shared" si="5"/>
        <v> </v>
      </c>
      <c r="D199" s="18" t="str">
        <f t="shared" si="6"/>
        <v> </v>
      </c>
      <c r="E199" s="18"/>
      <c r="F199" s="18"/>
    </row>
    <row r="200" x14ac:dyDescent="0.25">
      <c r="D200" s="18"/>
      <c r="E200" s="18"/>
      <c r="F200" s="18"/>
    </row>
    <row r="201" x14ac:dyDescent="0.25">
      <c r="D201" s="18"/>
    </row>
    <row r="202" x14ac:dyDescent="0.25">
      <c r="D202" s="18"/>
    </row>
    <row r="203" x14ac:dyDescent="0.25">
      <c r="D203" s="18"/>
    </row>
    <row r="204" x14ac:dyDescent="0.25">
      <c r="D204" s="18"/>
    </row>
    <row r="205" x14ac:dyDescent="0.25">
      <c r="D205" s="18"/>
    </row>
    <row r="206" x14ac:dyDescent="0.25">
      <c r="D206" s="18"/>
    </row>
    <row r="207" x14ac:dyDescent="0.25">
      <c r="D207" s="18"/>
    </row>
    <row r="208" x14ac:dyDescent="0.25">
      <c r="D208" s="18"/>
    </row>
    <row r="209" x14ac:dyDescent="0.25">
      <c r="D209" s="18"/>
    </row>
    <row r="210" x14ac:dyDescent="0.25">
      <c r="D210" s="18"/>
    </row>
    <row r="211" x14ac:dyDescent="0.25">
      <c r="D211" s="18"/>
    </row>
    <row r="212" x14ac:dyDescent="0.25">
      <c r="D212" s="18"/>
    </row>
    <row r="213" x14ac:dyDescent="0.25">
      <c r="D213" s="18"/>
    </row>
    <row r="214" x14ac:dyDescent="0.25">
      <c r="D214" s="18"/>
    </row>
    <row r="215" x14ac:dyDescent="0.25">
      <c r="D215" s="18"/>
    </row>
    <row r="216" x14ac:dyDescent="0.25">
      <c r="D216" s="18"/>
    </row>
    <row r="217" x14ac:dyDescent="0.25">
      <c r="D217" s="18"/>
    </row>
    <row r="218" x14ac:dyDescent="0.25">
      <c r="D218" s="18"/>
    </row>
    <row r="219" x14ac:dyDescent="0.25">
      <c r="D219" s="18"/>
    </row>
    <row r="220" x14ac:dyDescent="0.25">
      <c r="D220" s="18"/>
    </row>
    <row r="221" x14ac:dyDescent="0.25">
      <c r="D221" s="18"/>
    </row>
    <row r="222" x14ac:dyDescent="0.25">
      <c r="D222" s="18"/>
    </row>
    <row r="223" x14ac:dyDescent="0.25">
      <c r="D223" s="18"/>
    </row>
    <row r="224" x14ac:dyDescent="0.25">
      <c r="D224" s="18"/>
    </row>
    <row r="225" x14ac:dyDescent="0.25">
      <c r="D225" s="18"/>
    </row>
    <row r="226" x14ac:dyDescent="0.25">
      <c r="D226" s="18"/>
    </row>
    <row r="227" x14ac:dyDescent="0.25">
      <c r="D227" s="18"/>
    </row>
    <row r="228" x14ac:dyDescent="0.25">
      <c r="D228" s="18"/>
    </row>
    <row r="229" x14ac:dyDescent="0.25">
      <c r="D229" s="18"/>
    </row>
    <row r="230" x14ac:dyDescent="0.25">
      <c r="D230" s="18"/>
    </row>
    <row r="231" x14ac:dyDescent="0.25">
      <c r="D231" s="18"/>
    </row>
    <row r="232" x14ac:dyDescent="0.25">
      <c r="D232" s="18"/>
    </row>
    <row r="233" x14ac:dyDescent="0.25">
      <c r="D233" s="18"/>
    </row>
    <row r="234" x14ac:dyDescent="0.25">
      <c r="D234" s="18"/>
    </row>
    <row r="235" x14ac:dyDescent="0.25">
      <c r="D235" s="18"/>
    </row>
    <row r="236" x14ac:dyDescent="0.25">
      <c r="D236" s="18"/>
    </row>
    <row r="237" x14ac:dyDescent="0.25">
      <c r="D237" s="18"/>
    </row>
    <row r="238" x14ac:dyDescent="0.25">
      <c r="D238" s="18"/>
    </row>
    <row r="239" x14ac:dyDescent="0.25">
      <c r="D239" s="18"/>
    </row>
    <row r="240" x14ac:dyDescent="0.25">
      <c r="D240" s="18"/>
    </row>
    <row r="241" x14ac:dyDescent="0.25">
      <c r="D241" s="18"/>
    </row>
    <row r="242" x14ac:dyDescent="0.25">
      <c r="D242" s="18"/>
    </row>
    <row r="243" x14ac:dyDescent="0.25">
      <c r="D243" s="18"/>
    </row>
    <row r="244" x14ac:dyDescent="0.25">
      <c r="D244" s="18"/>
    </row>
    <row r="245" x14ac:dyDescent="0.25">
      <c r="D245" s="18"/>
    </row>
    <row r="246" x14ac:dyDescent="0.25">
      <c r="D246" s="18"/>
    </row>
    <row r="247" x14ac:dyDescent="0.25">
      <c r="D247" s="18"/>
    </row>
    <row r="248" x14ac:dyDescent="0.25">
      <c r="D248" s="18"/>
    </row>
    <row r="249" x14ac:dyDescent="0.25">
      <c r="D249" s="18"/>
    </row>
    <row r="250" x14ac:dyDescent="0.25">
      <c r="D250" s="18"/>
    </row>
    <row r="251" x14ac:dyDescent="0.25">
      <c r="D251" s="18"/>
    </row>
    <row r="252" x14ac:dyDescent="0.25">
      <c r="D252" s="18"/>
    </row>
    <row r="253" x14ac:dyDescent="0.25">
      <c r="D253" s="18"/>
    </row>
    <row r="254" x14ac:dyDescent="0.25">
      <c r="D254" s="18"/>
    </row>
    <row r="255" x14ac:dyDescent="0.25">
      <c r="D255" s="18"/>
    </row>
    <row r="256" x14ac:dyDescent="0.25">
      <c r="D256" s="18"/>
    </row>
    <row r="257" x14ac:dyDescent="0.25">
      <c r="D257" s="18"/>
    </row>
    <row r="258" x14ac:dyDescent="0.25">
      <c r="D258" s="18"/>
    </row>
    <row r="259" x14ac:dyDescent="0.25">
      <c r="D259" s="18"/>
    </row>
    <row r="260" x14ac:dyDescent="0.25">
      <c r="D260" s="18"/>
    </row>
    <row r="261" x14ac:dyDescent="0.25">
      <c r="D261" s="18"/>
    </row>
    <row r="262" x14ac:dyDescent="0.25">
      <c r="D262" s="18"/>
    </row>
    <row r="263" x14ac:dyDescent="0.25">
      <c r="D263" s="18"/>
    </row>
    <row r="264" x14ac:dyDescent="0.25">
      <c r="D264" s="18"/>
    </row>
    <row r="265" x14ac:dyDescent="0.25">
      <c r="D265" s="18"/>
    </row>
    <row r="266" x14ac:dyDescent="0.25">
      <c r="D266" s="18"/>
    </row>
    <row r="267" x14ac:dyDescent="0.25">
      <c r="D267" s="18"/>
    </row>
    <row r="268" x14ac:dyDescent="0.25">
      <c r="D268" s="18"/>
    </row>
    <row r="269" x14ac:dyDescent="0.25">
      <c r="D269" s="18"/>
    </row>
    <row r="270" x14ac:dyDescent="0.25">
      <c r="D270" s="18"/>
    </row>
    <row r="271" x14ac:dyDescent="0.25">
      <c r="D271" s="18"/>
    </row>
    <row r="272" x14ac:dyDescent="0.25">
      <c r="D272" s="18"/>
    </row>
    <row r="273" x14ac:dyDescent="0.25">
      <c r="D273" s="18"/>
    </row>
    <row r="274" x14ac:dyDescent="0.25">
      <c r="D274" s="18"/>
    </row>
    <row r="275" x14ac:dyDescent="0.25">
      <c r="D275" s="18"/>
    </row>
    <row r="276" x14ac:dyDescent="0.25">
      <c r="D276" s="18"/>
    </row>
    <row r="277" x14ac:dyDescent="0.25">
      <c r="D277" s="18"/>
    </row>
    <row r="278" x14ac:dyDescent="0.25">
      <c r="D278" s="18"/>
    </row>
    <row r="279" x14ac:dyDescent="0.25">
      <c r="D279" s="18"/>
    </row>
    <row r="280" x14ac:dyDescent="0.25">
      <c r="D280" s="18"/>
    </row>
    <row r="281" x14ac:dyDescent="0.25">
      <c r="D281" s="18"/>
    </row>
    <row r="282" x14ac:dyDescent="0.25">
      <c r="D282" s="18"/>
    </row>
    <row r="283" x14ac:dyDescent="0.25">
      <c r="D283" s="18"/>
    </row>
    <row r="284" x14ac:dyDescent="0.25">
      <c r="D284" s="18"/>
    </row>
    <row r="285" x14ac:dyDescent="0.25">
      <c r="D285" s="18"/>
    </row>
    <row r="286" x14ac:dyDescent="0.25">
      <c r="D286" s="18"/>
    </row>
    <row r="287" x14ac:dyDescent="0.25">
      <c r="D287" s="18"/>
    </row>
    <row r="288" x14ac:dyDescent="0.25">
      <c r="D288" s="18"/>
    </row>
    <row r="289" x14ac:dyDescent="0.25">
      <c r="D289" s="18"/>
    </row>
    <row r="290" x14ac:dyDescent="0.25">
      <c r="D290" s="18"/>
    </row>
    <row r="291" x14ac:dyDescent="0.25">
      <c r="D291" s="18"/>
    </row>
    <row r="292" x14ac:dyDescent="0.25">
      <c r="D292" s="18"/>
    </row>
    <row r="293" x14ac:dyDescent="0.25">
      <c r="D293" s="18"/>
    </row>
    <row r="294" x14ac:dyDescent="0.25">
      <c r="D294" s="18"/>
    </row>
    <row r="295" x14ac:dyDescent="0.25">
      <c r="D295" s="18"/>
    </row>
    <row r="296" x14ac:dyDescent="0.25">
      <c r="D296" s="18"/>
    </row>
    <row r="297" x14ac:dyDescent="0.25">
      <c r="D297" s="18"/>
    </row>
    <row r="298" x14ac:dyDescent="0.25">
      <c r="D298" s="18"/>
    </row>
    <row r="299" x14ac:dyDescent="0.25">
      <c r="D299" s="18"/>
    </row>
    <row r="300" x14ac:dyDescent="0.25">
      <c r="D300" s="18"/>
    </row>
    <row r="301" x14ac:dyDescent="0.25">
      <c r="D301" s="18"/>
    </row>
    <row r="302" x14ac:dyDescent="0.25">
      <c r="D302" s="18"/>
    </row>
    <row r="303" x14ac:dyDescent="0.25">
      <c r="D303" s="18"/>
    </row>
    <row r="304" x14ac:dyDescent="0.25">
      <c r="D304" s="18"/>
    </row>
    <row r="305" x14ac:dyDescent="0.25">
      <c r="D305" s="18"/>
    </row>
    <row r="306" x14ac:dyDescent="0.25">
      <c r="D306" s="18"/>
    </row>
    <row r="307" x14ac:dyDescent="0.25">
      <c r="D307" s="18"/>
    </row>
    <row r="308" x14ac:dyDescent="0.25">
      <c r="D308" s="18"/>
    </row>
    <row r="309" x14ac:dyDescent="0.25">
      <c r="D309" s="18"/>
    </row>
    <row r="310" x14ac:dyDescent="0.25">
      <c r="D310" s="18"/>
    </row>
    <row r="311" x14ac:dyDescent="0.25">
      <c r="D311" s="18"/>
    </row>
    <row r="312" x14ac:dyDescent="0.25">
      <c r="D312" s="18"/>
    </row>
    <row r="313" x14ac:dyDescent="0.25">
      <c r="D313" s="18"/>
    </row>
    <row r="314" x14ac:dyDescent="0.25">
      <c r="D314" s="18"/>
    </row>
    <row r="315" x14ac:dyDescent="0.25">
      <c r="D315" s="18"/>
    </row>
    <row r="316" x14ac:dyDescent="0.25">
      <c r="D316" s="18"/>
    </row>
    <row r="317" x14ac:dyDescent="0.25">
      <c r="D317" s="18"/>
    </row>
    <row r="318" x14ac:dyDescent="0.25">
      <c r="D318" s="18"/>
    </row>
    <row r="319" x14ac:dyDescent="0.25">
      <c r="D319" s="18"/>
    </row>
    <row r="320" x14ac:dyDescent="0.25">
      <c r="D320" s="18"/>
    </row>
    <row r="321" x14ac:dyDescent="0.25">
      <c r="D321" s="18"/>
    </row>
    <row r="322" x14ac:dyDescent="0.25">
      <c r="D322" s="18"/>
    </row>
    <row r="323" x14ac:dyDescent="0.25">
      <c r="D323" s="18"/>
    </row>
    <row r="324" x14ac:dyDescent="0.25">
      <c r="D324" s="18"/>
    </row>
    <row r="325" x14ac:dyDescent="0.25">
      <c r="D325" s="18"/>
    </row>
    <row r="326" x14ac:dyDescent="0.25">
      <c r="D326" s="18"/>
    </row>
    <row r="327" x14ac:dyDescent="0.25">
      <c r="D327" s="18"/>
    </row>
    <row r="328" x14ac:dyDescent="0.25">
      <c r="D328" s="18"/>
    </row>
    <row r="329" x14ac:dyDescent="0.25">
      <c r="D329" s="18"/>
    </row>
    <row r="330" x14ac:dyDescent="0.25">
      <c r="D330" s="18"/>
    </row>
    <row r="331" x14ac:dyDescent="0.25">
      <c r="D331" s="18"/>
    </row>
    <row r="332" x14ac:dyDescent="0.25">
      <c r="D332" s="18"/>
    </row>
    <row r="333" x14ac:dyDescent="0.25">
      <c r="D333" s="18"/>
    </row>
    <row r="334" x14ac:dyDescent="0.25">
      <c r="D334" s="18"/>
    </row>
    <row r="335" x14ac:dyDescent="0.25">
      <c r="D335" s="18"/>
    </row>
  </sheetData>
  <mergeCells count="7">
    <mergeCell ref="A15:F15"/>
    <mergeCell ref="A1:F1"/>
    <mergeCell ref="A2:F2"/>
    <mergeCell ref="A9:F9"/>
    <mergeCell ref="A11:F11"/>
    <mergeCell ref="A12:C12"/>
    <mergeCell ref="A14:F14"/>
  </mergeCells>
  <hyperlinks>
    <hyperlink ref="A15" r:id="rId1"/>
    <hyperlink ref="A15:F15" r:id="rId2" display="https://mathematica.org/dataviz/nonworking-osy-disability-maps"/>
    <hyperlink ref="A12" r:id="rId3"/>
  </hyperlinks>
  <pageMargins left="0.25" right="0.25" top="0.75" bottom="0.75" header="0.3" footer="0.3"/>
  <pageSetup scale="64"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ED264D1-396D-498A-9B9B-A98A1A7B93C0}">
  <sheetPr codeName="Sheet2">
    <pageSetUpPr fitToPage="true"/>
  </sheetPr>
  <dimension ref="A1:V44"/>
  <sheetViews>
    <sheetView zoomScale="80" zoomScaleNormal="80" zoomScaleSheetLayoutView="40" workbookViewId="0">
      <selection activeCell="J14" sqref="J14"/>
    </sheetView>
  </sheetViews>
  <sheetFormatPr defaultColWidth="9.140625" defaultRowHeight="15" x14ac:dyDescent="0.25"/>
  <cols>
    <col min="1" max="1" width="5.5703125" style="2" customWidth="true"/>
    <col min="2" max="2" width="66.5703125" style="2" customWidth="true"/>
    <col min="3" max="3" width="18.7109375" style="2" customWidth="true"/>
    <col min="4" max="5" width="18.85546875" style="2" customWidth="true"/>
    <col min="6" max="6" width="3.7109375" style="2" customWidth="true"/>
    <col min="7" max="7" width="2.140625" style="2" customWidth="true"/>
    <col min="8" max="13" width="9.140625" style="2"/>
    <col min="14" max="14" width="5.7109375" style="33" customWidth="true"/>
    <col min="15" max="15" width="9.140625" style="18"/>
    <col min="16" max="16" width="19.85546875" style="18" customWidth="true"/>
    <col min="17" max="25" width="9.140625" style="18"/>
    <col min="26" max="28" width="9.140625" style="33"/>
    <col min="29" max="35" width="9.140625" style="18"/>
    <col min="36" max="16384" width="9.140625" style="2"/>
  </cols>
  <sheetData>
    <row r="1" ht="18.75" x14ac:dyDescent="0.3">
      <c r="A1" s="19">
        <f>'Cover Page'!B4</f>
        <v>0</v>
      </c>
    </row>
    <row r="2" ht="46.5" customHeight="true" x14ac:dyDescent="0.35">
      <c r="B2" s="20" t="s">
        <v>12</v>
      </c>
      <c r="C2" s="20"/>
      <c r="D2" s="20"/>
    </row>
    <row r="3" ht="57.75" customHeight="true" x14ac:dyDescent="0.35">
      <c r="B3" s="21"/>
      <c r="C3" s="22" t="s">
        <v>13</v>
      </c>
      <c r="D3" s="22" t="s">
        <v>14</v>
      </c>
      <c r="E3" s="23"/>
      <c r="F3" s="24"/>
    </row>
    <row r="4" ht="18.75" x14ac:dyDescent="0.3">
      <c r="B4" s="4" t="s">
        <v>15</v>
      </c>
      <c r="C4" s="25">
        <f>ACS_Overall!D2</f>
        <v>0</v>
      </c>
      <c r="D4" s="25">
        <f>ACS_NoWorkNoSchool!$D$2</f>
        <v>0</v>
      </c>
      <c r="E4" s="4"/>
      <c r="F4" s="4"/>
      <c r="G4" s="4"/>
    </row>
    <row r="5" ht="18.75" x14ac:dyDescent="0.3">
      <c r="B5" s="4" t="s">
        <v>16</v>
      </c>
      <c r="C5" s="25">
        <f>ACS_Overall!E2</f>
        <v>0</v>
      </c>
      <c r="D5" s="25">
        <f>ACS_NoWorkNoSchool!$E$2</f>
        <v>0</v>
      </c>
      <c r="E5" s="4"/>
      <c r="F5" s="4"/>
      <c r="G5" s="4"/>
    </row>
    <row r="6" ht="18.75" x14ac:dyDescent="0.3">
      <c r="B6" s="26" t="s">
        <v>17</v>
      </c>
      <c r="C6" s="27" t="s">
        <v>18</v>
      </c>
      <c r="D6" s="28" t="s">
        <v>18</v>
      </c>
      <c r="E6" s="4"/>
      <c r="F6" s="4"/>
      <c r="G6" s="4"/>
    </row>
    <row r="7" ht="19.5" customHeight="true" x14ac:dyDescent="0.3">
      <c r="B7" s="4" t="s">
        <v>19</v>
      </c>
      <c r="C7" s="29">
        <f>ACS_Overall!AL2</f>
        <v>0</v>
      </c>
      <c r="D7" s="30">
        <f>ACS_NoWorkNoSchool!$AL$2</f>
        <v>0</v>
      </c>
      <c r="E7" s="4"/>
      <c r="F7" s="4"/>
      <c r="G7" s="4"/>
    </row>
    <row r="8" ht="18.75" x14ac:dyDescent="0.3">
      <c r="B8" s="6" t="s">
        <v>20</v>
      </c>
      <c r="C8" s="29">
        <f>ACS_Overall!AM2</f>
        <v>0</v>
      </c>
      <c r="D8" s="30">
        <f>ACS_NoWorkNoSchool!$AM$2</f>
        <v>0</v>
      </c>
      <c r="E8" s="4"/>
      <c r="F8" s="4"/>
      <c r="G8" s="4"/>
    </row>
    <row r="9" ht="18.75" x14ac:dyDescent="0.3">
      <c r="B9" s="31" t="s">
        <v>21</v>
      </c>
      <c r="C9" s="30"/>
      <c r="D9" s="30"/>
      <c r="E9" s="4"/>
      <c r="F9" s="4"/>
      <c r="G9" s="4"/>
    </row>
    <row r="10" ht="18.75" x14ac:dyDescent="0.3">
      <c r="B10" s="32" t="s">
        <v>22</v>
      </c>
      <c r="C10" s="29">
        <f>ACS_Overall!AD2</f>
        <v>0</v>
      </c>
      <c r="D10" s="30">
        <f>ACS_NoWorkNoSchool!$AD$2</f>
        <v>0</v>
      </c>
      <c r="E10" s="4"/>
      <c r="F10" s="4"/>
      <c r="G10" s="4"/>
    </row>
    <row r="11" ht="18.75" x14ac:dyDescent="0.3">
      <c r="B11" s="32" t="s">
        <v>23</v>
      </c>
      <c r="C11" s="29">
        <f>ACS_Overall!AE2</f>
        <v>0</v>
      </c>
      <c r="D11" s="30">
        <v>0</v>
      </c>
      <c r="E11" s="4"/>
      <c r="F11" s="4"/>
      <c r="G11" s="4"/>
    </row>
    <row r="12" ht="18.75" x14ac:dyDescent="0.3">
      <c r="B12" s="32" t="s">
        <v>24</v>
      </c>
      <c r="C12" s="29">
        <f>ACS_Overall!AF2</f>
        <v>0</v>
      </c>
      <c r="D12" s="30">
        <f>ACS_NoWorkNoSchool!$AF$2</f>
        <v>0</v>
      </c>
      <c r="E12" s="4"/>
      <c r="F12" s="4"/>
      <c r="G12" s="4"/>
    </row>
    <row r="13" ht="18.75" x14ac:dyDescent="0.3">
      <c r="B13" s="32" t="s">
        <v>25</v>
      </c>
      <c r="C13" s="29">
        <f>ACS_Overall!AG2</f>
        <v>0</v>
      </c>
      <c r="D13" s="30">
        <f>ACS_NoWorkNoSchool!$AG$2</f>
        <v>0</v>
      </c>
      <c r="E13" s="4"/>
      <c r="F13" s="4"/>
      <c r="G13" s="4"/>
    </row>
    <row r="14" ht="18.75" x14ac:dyDescent="0.3">
      <c r="B14" s="31" t="s">
        <v>26</v>
      </c>
      <c r="C14" s="30"/>
      <c r="D14" s="30"/>
      <c r="E14" s="4"/>
      <c r="F14" s="4"/>
      <c r="G14" s="4"/>
    </row>
    <row r="15" ht="18.75" x14ac:dyDescent="0.3">
      <c r="B15" s="32" t="s">
        <v>27</v>
      </c>
      <c r="C15" s="29">
        <f>ACS_Overall!AH2</f>
        <v>0</v>
      </c>
      <c r="D15" s="30">
        <v>0</v>
      </c>
      <c r="E15" s="4"/>
      <c r="F15" s="4"/>
      <c r="G15" s="4"/>
    </row>
    <row r="16" ht="18.75" x14ac:dyDescent="0.3">
      <c r="B16" s="32" t="s">
        <v>28</v>
      </c>
      <c r="C16" s="29">
        <f>ACS_Overall!AI2</f>
        <v>0</v>
      </c>
      <c r="D16" s="30">
        <v>0</v>
      </c>
      <c r="E16" s="4"/>
      <c r="F16" s="4"/>
      <c r="G16" s="4"/>
    </row>
    <row r="17" ht="18.75" x14ac:dyDescent="0.3">
      <c r="B17" s="32" t="s">
        <v>29</v>
      </c>
      <c r="C17" s="29">
        <f>ACS_Overall!AJ2</f>
        <v>0</v>
      </c>
      <c r="D17" s="30">
        <v>0</v>
      </c>
      <c r="E17" s="4"/>
      <c r="F17" s="4"/>
      <c r="G17" s="4"/>
    </row>
    <row r="18" ht="19.5" thickBot="true" x14ac:dyDescent="0.35">
      <c r="B18" s="34" t="s">
        <v>30</v>
      </c>
      <c r="C18" s="35">
        <f>ACS_Overall!AK2</f>
        <v>0</v>
      </c>
      <c r="D18" s="36">
        <v>100</v>
      </c>
    </row>
    <row r="19" ht="15.75" thickTop="true" x14ac:dyDescent="0.25">
      <c r="B19" s="37"/>
      <c r="C19" s="38"/>
    </row>
    <row r="20" ht="50.25" customHeight="true" x14ac:dyDescent="0.35">
      <c r="B20" s="39" t="s">
        <v>31</v>
      </c>
      <c r="C20" s="39"/>
      <c r="D20" s="39"/>
      <c r="E20" s="39"/>
    </row>
    <row r="21" ht="115.5" customHeight="true" x14ac:dyDescent="0.3">
      <c r="B21" s="40"/>
      <c r="C21" s="22" t="s">
        <v>32</v>
      </c>
      <c r="D21" s="22" t="s">
        <v>33</v>
      </c>
      <c r="E21" s="22" t="s">
        <v>34</v>
      </c>
    </row>
    <row r="22" ht="18.75" x14ac:dyDescent="0.3">
      <c r="B22" s="41" t="s">
        <v>35</v>
      </c>
      <c r="C22" s="42" t="e">
        <f>100*Customer_2018!$AE$2/(Customer_2018!$AI$2-Customer_2018!$AH$2)</f>
        <v>#DIV/0!</v>
      </c>
      <c r="D22" s="30">
        <f>ACS_Overall!$W$2</f>
        <v>0</v>
      </c>
      <c r="E22" s="30">
        <f>ACS_NoWorkNoSchool!$W$2</f>
        <v>0</v>
      </c>
    </row>
    <row r="23" ht="18.75" x14ac:dyDescent="0.3">
      <c r="B23" s="41" t="s">
        <v>36</v>
      </c>
      <c r="C23" s="42" t="e">
        <f>100*Customer_2018!$AF$2/(Customer_2018!$AI$2-Customer_2018!$AH$2)</f>
        <v>#DIV/0!</v>
      </c>
      <c r="D23" s="30">
        <f>ACS_Overall!$X$2</f>
        <v>0</v>
      </c>
      <c r="E23" s="30">
        <f>ACS_NoWorkNoSchool!$X$2</f>
        <v>0</v>
      </c>
      <c r="P23" s="33"/>
      <c r="Q23" s="33"/>
      <c r="R23" s="33"/>
      <c r="S23" s="33"/>
      <c r="T23" s="33"/>
    </row>
    <row r="24" ht="18.75" x14ac:dyDescent="0.3">
      <c r="B24" s="41" t="s">
        <v>37</v>
      </c>
      <c r="C24" s="42" t="e">
        <f>100*Customer_2018!$AC$2/(Customer_2018!$AI$2-Customer_2018!$AH$2)</f>
        <v>#DIV/0!</v>
      </c>
      <c r="D24" s="30">
        <f>ACS_Overall!$Y$2</f>
        <v>0</v>
      </c>
      <c r="E24" s="30">
        <f>ACS_NoWorkNoSchool!$Y$2</f>
        <v>0</v>
      </c>
      <c r="P24" s="33"/>
      <c r="Q24" s="33"/>
      <c r="R24" s="33"/>
      <c r="S24" s="33"/>
      <c r="T24" s="33"/>
    </row>
    <row r="25" ht="18.75" x14ac:dyDescent="0.3">
      <c r="B25" s="4" t="s">
        <v>38</v>
      </c>
      <c r="C25" s="42" t="e">
        <f>(100*Customer_2018!$AB$2/(Customer_2018!$AI$2-Customer_2018!$AH$2)) +(100*Customer_2018!$AD$2/(Customer_2018!$AI$2-Customer_2018!$AH$2))</f>
        <v>#DIV/0!</v>
      </c>
      <c r="D25" s="30">
        <f>ACS_Overall!$Z$2</f>
        <v>0</v>
      </c>
      <c r="E25" s="30">
        <f>ACS_NoWorkNoSchool!$Z$2</f>
        <v>0</v>
      </c>
      <c r="P25" s="33"/>
      <c r="Q25" s="33"/>
      <c r="R25" s="33"/>
      <c r="S25" s="33"/>
      <c r="T25" s="33"/>
    </row>
    <row r="26" ht="18.75" x14ac:dyDescent="0.3">
      <c r="B26" s="41" t="s">
        <v>39</v>
      </c>
      <c r="C26" s="42" t="e">
        <f>100*Customer_2018!$AA$2/(Customer_2018!$AI$2-Customer_2018!$AH$2)</f>
        <v>#DIV/0!</v>
      </c>
      <c r="D26" s="30">
        <f>ACS_Overall!$AA$2</f>
        <v>0</v>
      </c>
      <c r="E26" s="30">
        <f>ACS_NoWorkNoSchool!$AA$2</f>
        <v>0</v>
      </c>
      <c r="T26" s="33"/>
    </row>
    <row r="27" ht="19.5" thickBot="true" x14ac:dyDescent="0.35">
      <c r="B27" s="43" t="s">
        <v>40</v>
      </c>
      <c r="C27" s="44" t="e">
        <f>100*Customer_2018!$AG$2/(Customer_2018!$AI$2-Customer_2018!$AH$2)</f>
        <v>#DIV/0!</v>
      </c>
      <c r="D27" s="36">
        <f>ACS_Overall!$AB$2 + ACS_Overall!$AC$2</f>
        <v>0</v>
      </c>
      <c r="E27" s="36">
        <f>ACS_NoWorkNoSchool!$AB$2+ACS_NoWorkNoSchool!$AC$2</f>
        <v>0</v>
      </c>
      <c r="T27" s="33"/>
    </row>
    <row r="28" ht="15.75" thickTop="true" x14ac:dyDescent="0.25">
      <c r="B28" s="45"/>
      <c r="C28" s="38"/>
      <c r="D28" s="38"/>
      <c r="E28" s="38"/>
      <c r="P28" s="33"/>
      <c r="Q28" s="33"/>
      <c r="R28" s="33"/>
      <c r="S28" s="33"/>
      <c r="T28" s="33"/>
    </row>
    <row r="29" x14ac:dyDescent="0.25">
      <c r="B29" s="46" t="s">
        <v>41</v>
      </c>
      <c r="P29" s="33"/>
      <c r="Q29" s="33"/>
      <c r="R29" s="33"/>
      <c r="S29" s="33"/>
      <c r="T29" s="33"/>
    </row>
    <row r="30" ht="17.25" x14ac:dyDescent="0.25">
      <c r="B30" s="46" t="s">
        <v>42</v>
      </c>
    </row>
    <row r="31" x14ac:dyDescent="0.25">
      <c r="B31" s="46" t="s">
        <v>43</v>
      </c>
    </row>
    <row r="32" x14ac:dyDescent="0.25">
      <c r="B32" s="46"/>
    </row>
    <row r="34" x14ac:dyDescent="0.25">
      <c r="P34" s="47"/>
      <c r="Q34" s="47"/>
      <c r="R34" s="47"/>
      <c r="S34" s="47"/>
      <c r="T34" s="47"/>
      <c r="U34" s="47"/>
      <c r="V34" s="47"/>
    </row>
    <row r="35" x14ac:dyDescent="0.25">
      <c r="P35" s="47"/>
      <c r="Q35" s="47"/>
      <c r="R35" s="47"/>
      <c r="S35" s="47"/>
      <c r="T35" s="47"/>
      <c r="U35" s="47"/>
      <c r="V35" s="47"/>
    </row>
    <row r="44" x14ac:dyDescent="0.25">
      <c r="P44" s="48"/>
    </row>
  </sheetData>
  <mergeCells count="2">
    <mergeCell ref="B2:D2"/>
    <mergeCell ref="B20:E20"/>
  </mergeCells>
  <pageMargins left="0.25" right="0.25" top="0.75" bottom="0.75" header="0.3" footer="0.3"/>
  <pageSetup scale="7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FE2AB-B1A6-4659-9A0A-332CA12F0BAB}">
  <sheetPr codeName="Sheet4"/>
  <dimension ref="A1:D7"/>
  <sheetViews>
    <sheetView workbookViewId="0">
      <selection activeCell="F16" sqref="F16"/>
    </sheetView>
  </sheetViews>
  <sheetFormatPr defaultRowHeight="15" x14ac:dyDescent="0.25"/>
  <sheetData>
    <row r="1" x14ac:dyDescent="0.25">
      <c r="A1" s="33"/>
      <c r="B1" s="33" t="s">
        <v>44</v>
      </c>
      <c r="C1" s="33" t="s">
        <v>45</v>
      </c>
      <c r="D1" s="33" t="s">
        <v>46</v>
      </c>
    </row>
    <row r="2" x14ac:dyDescent="0.25">
      <c r="A2" s="49" t="s">
        <v>47</v>
      </c>
      <c r="B2" s="50" t="e">
        <f>Customer_2018!$AE$2/(Customer_2018!$AI$2-Customer_2018!$AH$2)</f>
        <v>#DIV/0!</v>
      </c>
      <c r="C2" s="51">
        <f>ACS_Overall!$W$2/100</f>
        <v>0</v>
      </c>
      <c r="D2" s="51">
        <f>ACS_NoWorkNoSchool!$W$2/100</f>
        <v>0</v>
      </c>
    </row>
    <row r="3" x14ac:dyDescent="0.25">
      <c r="A3" s="49" t="s">
        <v>48</v>
      </c>
      <c r="B3" s="50" t="e">
        <f>Customer_2018!$AF$2/(Customer_2018!$AI$2-Customer_2018!$AH$2)</f>
        <v>#DIV/0!</v>
      </c>
      <c r="C3" s="51">
        <f>ACS_Overall!$X$2/100</f>
        <v>0</v>
      </c>
      <c r="D3" s="51">
        <f>ACS_NoWorkNoSchool!$X$2/100</f>
        <v>0</v>
      </c>
    </row>
    <row r="4" x14ac:dyDescent="0.25">
      <c r="A4" s="49" t="s">
        <v>49</v>
      </c>
      <c r="B4" s="50" t="e">
        <f>Customer_2018!$AC$2/(Customer_2018!$AI$2-Customer_2018!$AH$2)</f>
        <v>#DIV/0!</v>
      </c>
      <c r="C4" s="51">
        <f>ACS_Overall!$Y$2/100</f>
        <v>0</v>
      </c>
      <c r="D4" s="51">
        <f>ACS_NoWorkNoSchool!$Y$2/100</f>
        <v>0</v>
      </c>
    </row>
    <row r="5" x14ac:dyDescent="0.25">
      <c r="A5" s="33" t="s">
        <v>50</v>
      </c>
      <c r="B5" s="50" t="e">
        <f>(Customer_2018!$AB$2/(Customer_2018!$AI$2-Customer_2018!$AH$2)) +(Customer_2018!$AD$2/(Customer_2018!$AI$2-Customer_2018!$AH$2))</f>
        <v>#DIV/0!</v>
      </c>
      <c r="C5" s="51">
        <f>ACS_Overall!$Z$2/100</f>
        <v>0</v>
      </c>
      <c r="D5" s="51">
        <f>ACS_NoWorkNoSchool!$Z$2/100</f>
        <v>0</v>
      </c>
    </row>
    <row r="6" x14ac:dyDescent="0.25">
      <c r="A6" s="49" t="s">
        <v>51</v>
      </c>
      <c r="B6" s="50" t="e">
        <f>Customer_2018!$AA$2/(Customer_2018!$AI$2-Customer_2018!$AH$2)</f>
        <v>#DIV/0!</v>
      </c>
      <c r="C6" s="51">
        <f>ACS_Overall!$AA$2/100</f>
        <v>0</v>
      </c>
      <c r="D6" s="51">
        <f>ACS_NoWorkNoSchool!$AA$2/100</f>
        <v>0</v>
      </c>
    </row>
    <row r="7" x14ac:dyDescent="0.25">
      <c r="A7" s="49" t="s">
        <v>52</v>
      </c>
      <c r="B7" s="50" t="e">
        <f>Customer_2018!$AG$2/(Customer_2018!$AI$2-Customer_2018!$AH$2)</f>
        <v>#DIV/0!</v>
      </c>
      <c r="C7" s="51">
        <f>ACS_Overall!$AB$2/100 + ACS_Overall!$AC$2/100</f>
        <v>0</v>
      </c>
      <c r="D7" s="51">
        <f>ACS_NoWorkNoSchool!$AB$2/100+ACS_NoWorkNoSchool!$AC$2/100</f>
        <v>0</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3D2350-433C-45E5-9B39-0929D06E5098}">
  <sheetPr codeName="Sheet5"/>
  <dimension ref="A1:AP2"/>
  <sheetViews>
    <sheetView workbookViewId="0">
      <selection activeCell="B8" sqref="B8"/>
    </sheetView>
  </sheetViews>
  <sheetFormatPr defaultRowHeight="15" x14ac:dyDescent="0.25"/>
  <sheetData>
    <row r="1">
      <c r="A1" t="s">
        <v>53</v>
      </c>
      <c r="B1" t="s">
        <v>55</v>
      </c>
      <c r="C1" t="s">
        <v>57</v>
      </c>
      <c r="D1" t="s">
        <v>96</v>
      </c>
      <c r="E1" t="s">
        <v>98</v>
      </c>
      <c r="F1" t="s">
        <v>99</v>
      </c>
      <c r="G1" t="s">
        <v>100</v>
      </c>
      <c r="H1" t="s">
        <v>101</v>
      </c>
      <c r="I1" t="s">
        <v>102</v>
      </c>
      <c r="J1" t="s">
        <v>103</v>
      </c>
      <c r="K1" t="s">
        <v>104</v>
      </c>
      <c r="L1" t="s">
        <v>105</v>
      </c>
      <c r="M1" t="s">
        <v>106</v>
      </c>
      <c r="N1" t="s">
        <v>107</v>
      </c>
      <c r="O1" t="s">
        <v>108</v>
      </c>
      <c r="P1" t="s">
        <v>109</v>
      </c>
      <c r="Q1" t="s">
        <v>110</v>
      </c>
      <c r="R1" t="s">
        <v>111</v>
      </c>
      <c r="S1" t="s">
        <v>112</v>
      </c>
      <c r="T1" t="s">
        <v>113</v>
      </c>
      <c r="U1" t="s">
        <v>114</v>
      </c>
      <c r="V1" t="s">
        <v>115</v>
      </c>
      <c r="W1" t="s">
        <v>116</v>
      </c>
      <c r="X1" t="s">
        <v>117</v>
      </c>
      <c r="Y1" t="s">
        <v>118</v>
      </c>
      <c r="Z1" t="s">
        <v>119</v>
      </c>
      <c r="AA1" t="s">
        <v>120</v>
      </c>
      <c r="AB1" t="s">
        <v>121</v>
      </c>
      <c r="AC1" t="s">
        <v>122</v>
      </c>
      <c r="AD1" t="s">
        <v>123</v>
      </c>
      <c r="AE1" t="s">
        <v>124</v>
      </c>
      <c r="AF1" t="s">
        <v>125</v>
      </c>
      <c r="AG1" t="s">
        <v>126</v>
      </c>
      <c r="AH1" t="s">
        <v>127</v>
      </c>
      <c r="AI1" t="s">
        <v>128</v>
      </c>
      <c r="AJ1" t="s">
        <v>129</v>
      </c>
      <c r="AK1" t="s">
        <v>130</v>
      </c>
      <c r="AL1" t="s">
        <v>131</v>
      </c>
      <c r="AM1" t="s">
        <v>132</v>
      </c>
      <c r="AN1" t="s">
        <v>133</v>
      </c>
      <c r="AO1" t="s">
        <v>134</v>
      </c>
      <c r="AP1" t="s">
        <v>135</v>
      </c>
    </row>
    <row r="2" x14ac:dyDescent="0.25">
      <c r="A2" t="s">
        <v>54</v>
      </c>
      <c r="B2" t="s">
        <v>56</v>
      </c>
      <c r="C2" s="52"/>
      <c r="D2" t="s">
        <v>97</v>
      </c>
      <c r="E2" s="52">
        <v>129</v>
      </c>
      <c r="F2" s="52">
        <v>448</v>
      </c>
      <c r="G2" s="52">
        <v>577</v>
      </c>
      <c r="H2" s="52">
        <v>32</v>
      </c>
      <c r="I2" s="52">
        <v>545</v>
      </c>
      <c r="J2" s="52">
        <v>577</v>
      </c>
      <c r="K2" s="52">
        <v>0</v>
      </c>
      <c r="L2" s="52">
        <v>10</v>
      </c>
      <c r="M2" s="52">
        <v>0</v>
      </c>
      <c r="N2" s="52">
        <v>71</v>
      </c>
      <c r="O2" s="52">
        <v>1</v>
      </c>
      <c r="P2" s="52">
        <v>82</v>
      </c>
      <c r="Q2" s="52">
        <v>0</v>
      </c>
      <c r="R2" s="52">
        <v>4</v>
      </c>
      <c r="S2" s="52">
        <v>23</v>
      </c>
      <c r="T2" s="52">
        <v>307</v>
      </c>
      <c r="U2" s="52">
        <v>243</v>
      </c>
      <c r="V2" s="52">
        <v>0</v>
      </c>
      <c r="W2" s="52">
        <v>577</v>
      </c>
      <c r="X2" s="52">
        <v>384</v>
      </c>
      <c r="Y2" s="52">
        <v>193</v>
      </c>
      <c r="Z2" s="52">
        <v>577</v>
      </c>
      <c r="AA2" s="52">
        <v>0</v>
      </c>
      <c r="AB2" s="52">
        <v>0</v>
      </c>
      <c r="AC2" s="52">
        <v>85</v>
      </c>
      <c r="AD2" s="52">
        <v>4</v>
      </c>
      <c r="AE2" s="52">
        <v>246</v>
      </c>
      <c r="AF2" s="52">
        <v>9</v>
      </c>
      <c r="AG2" s="52">
        <v>0</v>
      </c>
      <c r="AH2" s="52">
        <v>233</v>
      </c>
      <c r="AI2" s="52">
        <v>577</v>
      </c>
      <c r="AJ2" s="52">
        <v>88</v>
      </c>
      <c r="AK2" s="52">
        <v>51</v>
      </c>
      <c r="AL2" s="52">
        <v>364</v>
      </c>
      <c r="AM2" s="52">
        <v>27</v>
      </c>
      <c r="AN2" s="52">
        <v>12</v>
      </c>
      <c r="AO2" s="52">
        <v>35</v>
      </c>
      <c r="AP2" s="52">
        <v>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0D122EF-C49A-4222-8915-74C44715E718}">
  <sheetPr codeName="Sheet6"/>
  <dimension ref="A1:AM2"/>
  <sheetViews>
    <sheetView workbookViewId="0">
      <selection activeCell="B8" sqref="B8"/>
    </sheetView>
  </sheetViews>
  <sheetFormatPr defaultRowHeight="15" x14ac:dyDescent="0.25"/>
  <sheetData>
    <row r="1">
      <c r="A1" t="s">
        <v>53</v>
      </c>
      <c r="B1" t="s">
        <v>55</v>
      </c>
      <c r="C1" t="s">
        <v>57</v>
      </c>
      <c r="D1" t="s">
        <v>58</v>
      </c>
      <c r="E1" t="s">
        <v>59</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s="53" t="s">
        <v>56</v>
      </c>
      <c r="C2" s="52">
        <v>12</v>
      </c>
      <c r="D2" s="52">
        <v>1508</v>
      </c>
      <c r="E2" s="52">
        <v>12933</v>
      </c>
      <c r="F2" s="52">
        <v>6643</v>
      </c>
      <c r="G2" s="52">
        <v>2891</v>
      </c>
      <c r="H2" s="52">
        <v>2414</v>
      </c>
      <c r="I2" s="52">
        <v>218</v>
      </c>
      <c r="J2" s="52">
        <v>41</v>
      </c>
      <c r="K2" s="52">
        <v>536</v>
      </c>
      <c r="L2" s="52">
        <v>190</v>
      </c>
      <c r="M2" s="52">
        <v>1549</v>
      </c>
      <c r="N2" s="52">
        <v>3901</v>
      </c>
      <c r="O2" s="52">
        <v>6450</v>
      </c>
      <c r="P2" s="52">
        <v>1033</v>
      </c>
      <c r="Q2" s="52">
        <v>5219</v>
      </c>
      <c r="R2" s="52">
        <v>2501</v>
      </c>
      <c r="S2" s="52">
        <v>1454</v>
      </c>
      <c r="T2" s="52">
        <v>3759</v>
      </c>
      <c r="U2" s="52">
        <v>3186</v>
      </c>
      <c r="V2" s="52">
        <v>1966</v>
      </c>
      <c r="W2" s="52">
        <v>51.360000610351563</v>
      </c>
      <c r="X2" s="52">
        <v>22.350000381469727</v>
      </c>
      <c r="Y2" s="52">
        <v>18.670000076293945</v>
      </c>
      <c r="Z2" s="52">
        <v>1.690000057220459</v>
      </c>
      <c r="AA2" s="52">
        <v>0.31999999284744263</v>
      </c>
      <c r="AB2" s="52">
        <v>4.1399998664855957</v>
      </c>
      <c r="AC2" s="52">
        <v>1.4700000286102295</v>
      </c>
      <c r="AD2" s="52">
        <v>11.979999542236328</v>
      </c>
      <c r="AE2" s="52">
        <v>30.159999847412109</v>
      </c>
      <c r="AF2" s="52">
        <v>49.869998931884766</v>
      </c>
      <c r="AG2" s="52">
        <v>7.9899997711181641</v>
      </c>
      <c r="AH2" s="52">
        <v>40.349998474121094</v>
      </c>
      <c r="AI2" s="52">
        <v>19.340000152587891</v>
      </c>
      <c r="AJ2" s="52">
        <v>11.239999771118164</v>
      </c>
      <c r="AK2" s="52">
        <v>29.069999694824219</v>
      </c>
      <c r="AL2" s="52">
        <v>25.819999694824219</v>
      </c>
      <c r="AM2" s="52">
        <v>15.199999809265137</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E5A904-1495-4C8F-835C-C8ED95693D89}">
  <sheetPr codeName="Sheet7"/>
  <dimension ref="A1:AM2"/>
  <sheetViews>
    <sheetView workbookViewId="0">
      <selection activeCell="L27" sqref="L27"/>
    </sheetView>
  </sheetViews>
  <sheetFormatPr defaultRowHeight="15" x14ac:dyDescent="0.25"/>
  <sheetData>
    <row r="1">
      <c r="A1" t="s">
        <v>53</v>
      </c>
      <c r="B1" t="s">
        <v>55</v>
      </c>
      <c r="C1" t="s">
        <v>57</v>
      </c>
      <c r="D1" t="s">
        <v>94</v>
      </c>
      <c r="E1" t="s">
        <v>95</v>
      </c>
      <c r="F1" t="s">
        <v>60</v>
      </c>
      <c r="G1" t="s">
        <v>61</v>
      </c>
      <c r="H1" t="s">
        <v>62</v>
      </c>
      <c r="I1" t="s">
        <v>63</v>
      </c>
      <c r="J1" t="s">
        <v>64</v>
      </c>
      <c r="K1" t="s">
        <v>65</v>
      </c>
      <c r="L1" t="s">
        <v>66</v>
      </c>
      <c r="M1" t="s">
        <v>67</v>
      </c>
      <c r="N1" t="s">
        <v>68</v>
      </c>
      <c r="O1" t="s">
        <v>69</v>
      </c>
      <c r="P1" t="s">
        <v>70</v>
      </c>
      <c r="Q1" t="s">
        <v>71</v>
      </c>
      <c r="R1" t="s">
        <v>72</v>
      </c>
      <c r="S1" t="s">
        <v>73</v>
      </c>
      <c r="T1" t="s">
        <v>74</v>
      </c>
      <c r="U1" t="s">
        <v>75</v>
      </c>
      <c r="V1" t="s">
        <v>76</v>
      </c>
      <c r="W1" t="s">
        <v>77</v>
      </c>
      <c r="X1" t="s">
        <v>78</v>
      </c>
      <c r="Y1" t="s">
        <v>79</v>
      </c>
      <c r="Z1" t="s">
        <v>80</v>
      </c>
      <c r="AA1" t="s">
        <v>81</v>
      </c>
      <c r="AB1" t="s">
        <v>82</v>
      </c>
      <c r="AC1" t="s">
        <v>83</v>
      </c>
      <c r="AD1" t="s">
        <v>84</v>
      </c>
      <c r="AE1" t="s">
        <v>85</v>
      </c>
      <c r="AF1" t="s">
        <v>86</v>
      </c>
      <c r="AG1" t="s">
        <v>87</v>
      </c>
      <c r="AH1" t="s">
        <v>88</v>
      </c>
      <c r="AI1" t="s">
        <v>89</v>
      </c>
      <c r="AJ1" t="s">
        <v>90</v>
      </c>
      <c r="AK1" t="s">
        <v>91</v>
      </c>
      <c r="AL1" t="s">
        <v>92</v>
      </c>
      <c r="AM1" t="s">
        <v>93</v>
      </c>
    </row>
    <row r="2" x14ac:dyDescent="0.25">
      <c r="A2" t="s">
        <v>54</v>
      </c>
      <c r="B2" t="s">
        <v>56</v>
      </c>
      <c r="C2" s="52">
        <v>12</v>
      </c>
      <c r="D2" s="52">
        <v>453</v>
      </c>
      <c r="E2" s="52">
        <v>3759</v>
      </c>
      <c r="F2" s="52">
        <v>1738</v>
      </c>
      <c r="G2" s="52">
        <v>1051</v>
      </c>
      <c r="H2" s="52">
        <v>820</v>
      </c>
      <c r="I2" s="52">
        <v>8</v>
      </c>
      <c r="J2" s="52">
        <v>0</v>
      </c>
      <c r="K2" s="52">
        <v>102</v>
      </c>
      <c r="L2" s="52">
        <v>40</v>
      </c>
      <c r="M2" s="52">
        <v>1215</v>
      </c>
      <c r="N2" s="52">
        <v>0</v>
      </c>
      <c r="O2" s="52">
        <v>2433</v>
      </c>
      <c r="P2" s="52">
        <v>111</v>
      </c>
      <c r="Q2" s="52">
        <v>0</v>
      </c>
      <c r="R2" s="52">
        <v>0</v>
      </c>
      <c r="S2" s="52">
        <v>0</v>
      </c>
      <c r="T2" s="52">
        <v>3759</v>
      </c>
      <c r="U2" s="52">
        <v>1198</v>
      </c>
      <c r="V2" s="52">
        <v>670</v>
      </c>
      <c r="W2" s="52">
        <v>46.240001678466797</v>
      </c>
      <c r="X2" s="52">
        <v>27.959999084472656</v>
      </c>
      <c r="Y2" s="52">
        <v>21.809999465942383</v>
      </c>
      <c r="Z2" s="52">
        <v>0.20999999344348907</v>
      </c>
      <c r="AA2" s="52">
        <v>0</v>
      </c>
      <c r="AB2" s="52">
        <v>2.7100000381469727</v>
      </c>
      <c r="AC2" s="52">
        <v>1.059999942779541</v>
      </c>
      <c r="AD2" s="52">
        <v>32.319999694824219</v>
      </c>
      <c r="AE2" s="52">
        <v>0</v>
      </c>
      <c r="AF2" s="52">
        <v>64.720001220703125</v>
      </c>
      <c r="AG2" s="52">
        <v>2.9500000476837158</v>
      </c>
      <c r="AH2" s="52">
        <v>0</v>
      </c>
      <c r="AI2" s="52">
        <v>0</v>
      </c>
      <c r="AJ2" s="52">
        <v>0</v>
      </c>
      <c r="AK2" s="52">
        <v>100</v>
      </c>
      <c r="AL2" s="52">
        <v>33.209999084472656</v>
      </c>
      <c r="AM2" s="52">
        <v>17.819999694824219</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5E03014-F31C-480C-B98C-027726378C11}">
  <sheetPr codeName="Sheet8"/>
  <dimension ref="A1:CK3"/>
  <sheetViews>
    <sheetView workbookViewId="0">
      <selection activeCell="B5" sqref="B5"/>
    </sheetView>
  </sheetViews>
  <sheetFormatPr defaultRowHeight="15" x14ac:dyDescent="0.25"/>
  <sheetData>
    <row r="1">
      <c r="A1" t="s">
        <v>53</v>
      </c>
      <c r="B1" t="s">
        <v>55</v>
      </c>
      <c r="C1" t="s">
        <v>136</v>
      </c>
      <c r="D1" t="s">
        <v>138</v>
      </c>
      <c r="E1" t="s">
        <v>140</v>
      </c>
      <c r="F1" t="s">
        <v>142</v>
      </c>
      <c r="G1" t="s">
        <v>144</v>
      </c>
      <c r="H1" t="s">
        <v>146</v>
      </c>
      <c r="I1" t="s">
        <v>147</v>
      </c>
      <c r="J1" t="s">
        <v>148</v>
      </c>
      <c r="K1" t="s">
        <v>149</v>
      </c>
      <c r="L1" t="s">
        <v>150</v>
      </c>
      <c r="M1" t="s">
        <v>151</v>
      </c>
      <c r="N1" t="s">
        <v>152</v>
      </c>
      <c r="O1" t="s">
        <v>153</v>
      </c>
      <c r="P1" t="s">
        <v>154</v>
      </c>
      <c r="Q1" t="s">
        <v>155</v>
      </c>
      <c r="R1" t="s">
        <v>156</v>
      </c>
      <c r="S1" t="s">
        <v>157</v>
      </c>
      <c r="T1" t="s">
        <v>158</v>
      </c>
      <c r="U1" t="s">
        <v>159</v>
      </c>
      <c r="V1" t="s">
        <v>160</v>
      </c>
      <c r="W1" t="s">
        <v>161</v>
      </c>
      <c r="X1" t="s">
        <v>162</v>
      </c>
      <c r="Y1" t="s">
        <v>163</v>
      </c>
      <c r="Z1" t="s">
        <v>164</v>
      </c>
      <c r="AA1" t="s">
        <v>165</v>
      </c>
      <c r="AB1" t="s">
        <v>166</v>
      </c>
      <c r="AC1" t="s">
        <v>167</v>
      </c>
      <c r="AD1" t="s">
        <v>168</v>
      </c>
      <c r="AE1" t="s">
        <v>169</v>
      </c>
      <c r="AF1" t="s">
        <v>170</v>
      </c>
      <c r="AG1" t="s">
        <v>171</v>
      </c>
      <c r="AH1" t="s">
        <v>172</v>
      </c>
      <c r="AI1" t="s">
        <v>173</v>
      </c>
      <c r="AJ1" t="s">
        <v>174</v>
      </c>
      <c r="AK1" t="s">
        <v>175</v>
      </c>
      <c r="AL1" t="s">
        <v>176</v>
      </c>
      <c r="AM1" t="s">
        <v>177</v>
      </c>
      <c r="AN1" t="s">
        <v>178</v>
      </c>
      <c r="AO1" t="s">
        <v>179</v>
      </c>
      <c r="AP1" t="s">
        <v>180</v>
      </c>
      <c r="AQ1" t="s">
        <v>181</v>
      </c>
      <c r="AR1" t="s">
        <v>182</v>
      </c>
      <c r="AS1" t="s">
        <v>183</v>
      </c>
      <c r="AT1" t="s">
        <v>184</v>
      </c>
      <c r="AU1" t="s">
        <v>185</v>
      </c>
      <c r="AV1" t="s">
        <v>186</v>
      </c>
      <c r="AW1" t="s">
        <v>187</v>
      </c>
      <c r="AX1" t="s">
        <v>188</v>
      </c>
      <c r="AY1" t="s">
        <v>189</v>
      </c>
      <c r="AZ1" t="s">
        <v>190</v>
      </c>
      <c r="BA1" t="s">
        <v>191</v>
      </c>
      <c r="BB1" t="s">
        <v>192</v>
      </c>
      <c r="BC1" t="s">
        <v>193</v>
      </c>
      <c r="BD1" t="s">
        <v>194</v>
      </c>
      <c r="BE1" t="s">
        <v>195</v>
      </c>
      <c r="BF1" t="s">
        <v>196</v>
      </c>
      <c r="BG1" t="s">
        <v>197</v>
      </c>
      <c r="BH1" t="s">
        <v>198</v>
      </c>
      <c r="BI1" t="s">
        <v>199</v>
      </c>
      <c r="BJ1" t="s">
        <v>200</v>
      </c>
      <c r="BK1" t="s">
        <v>201</v>
      </c>
      <c r="BL1" t="s">
        <v>202</v>
      </c>
      <c r="BM1" t="s">
        <v>203</v>
      </c>
      <c r="BN1" t="s">
        <v>204</v>
      </c>
      <c r="BO1" t="s">
        <v>205</v>
      </c>
      <c r="BP1" t="s">
        <v>206</v>
      </c>
      <c r="BQ1" t="s">
        <v>207</v>
      </c>
      <c r="BR1" t="s">
        <v>208</v>
      </c>
      <c r="BS1" t="s">
        <v>209</v>
      </c>
      <c r="BT1" t="s">
        <v>210</v>
      </c>
      <c r="BU1" t="s">
        <v>211</v>
      </c>
      <c r="BV1" t="s">
        <v>212</v>
      </c>
      <c r="BW1" t="s">
        <v>213</v>
      </c>
      <c r="BX1" t="s">
        <v>214</v>
      </c>
      <c r="BY1" t="s">
        <v>215</v>
      </c>
      <c r="BZ1" t="s">
        <v>216</v>
      </c>
      <c r="CA1" t="s">
        <v>217</v>
      </c>
      <c r="CB1" t="s">
        <v>218</v>
      </c>
      <c r="CC1" t="s">
        <v>219</v>
      </c>
      <c r="CD1" t="s">
        <v>220</v>
      </c>
      <c r="CE1" t="s">
        <v>221</v>
      </c>
      <c r="CF1" t="s">
        <v>222</v>
      </c>
      <c r="CG1" t="s">
        <v>223</v>
      </c>
      <c r="CH1" t="s">
        <v>224</v>
      </c>
      <c r="CI1" t="s">
        <v>225</v>
      </c>
      <c r="CJ1" t="s">
        <v>226</v>
      </c>
      <c r="CK1" t="s">
        <v>227</v>
      </c>
    </row>
    <row r="2" x14ac:dyDescent="0.25">
      <c r="A2" t="s">
        <v>54</v>
      </c>
      <c r="B2" s="54" t="s">
        <v>56</v>
      </c>
      <c r="C2" s="54" t="s">
        <v>137</v>
      </c>
      <c r="D2" s="54" t="s">
        <v>139</v>
      </c>
      <c r="E2" s="54" t="s">
        <v>141</v>
      </c>
      <c r="F2" s="54" t="s">
        <v>143</v>
      </c>
      <c r="G2" s="54" t="s">
        <v>145</v>
      </c>
      <c r="H2" s="54" t="s">
        <v>145</v>
      </c>
      <c r="I2" s="54" t="s">
        <v>145</v>
      </c>
      <c r="J2" s="54" t="s">
        <v>145</v>
      </c>
      <c r="K2" s="54" t="s">
        <v>145</v>
      </c>
      <c r="L2" s="54" t="s">
        <v>145</v>
      </c>
      <c r="M2" s="54" t="s">
        <v>145</v>
      </c>
      <c r="N2" t="s">
        <v>145</v>
      </c>
      <c r="O2" t="s">
        <v>145</v>
      </c>
      <c r="P2" t="s">
        <v>145</v>
      </c>
      <c r="Q2" t="s">
        <v>145</v>
      </c>
      <c r="R2" t="s">
        <v>145</v>
      </c>
      <c r="S2" t="s">
        <v>145</v>
      </c>
      <c r="T2" t="s">
        <v>145</v>
      </c>
      <c r="U2" t="s">
        <v>145</v>
      </c>
      <c r="V2" t="s">
        <v>145</v>
      </c>
      <c r="W2" t="s">
        <v>145</v>
      </c>
      <c r="X2" t="s">
        <v>145</v>
      </c>
      <c r="Y2" t="s">
        <v>145</v>
      </c>
      <c r="Z2" t="s">
        <v>145</v>
      </c>
      <c r="AA2" t="s">
        <v>145</v>
      </c>
      <c r="AB2" t="s">
        <v>145</v>
      </c>
      <c r="AC2" t="s">
        <v>145</v>
      </c>
      <c r="AD2" t="s">
        <v>145</v>
      </c>
      <c r="AE2" t="s">
        <v>145</v>
      </c>
      <c r="AF2" t="s">
        <v>145</v>
      </c>
      <c r="AG2" t="s">
        <v>145</v>
      </c>
      <c r="AH2" t="s">
        <v>145</v>
      </c>
      <c r="AI2" t="s">
        <v>145</v>
      </c>
      <c r="AJ2" t="s">
        <v>145</v>
      </c>
      <c r="AK2" t="s">
        <v>145</v>
      </c>
      <c r="AL2" t="s">
        <v>145</v>
      </c>
      <c r="AM2" t="s">
        <v>145</v>
      </c>
      <c r="AN2" t="s">
        <v>145</v>
      </c>
      <c r="AO2" t="s">
        <v>145</v>
      </c>
      <c r="AP2" t="s">
        <v>145</v>
      </c>
      <c r="AQ2" t="s">
        <v>145</v>
      </c>
      <c r="AR2" t="s">
        <v>145</v>
      </c>
      <c r="AS2" t="s">
        <v>145</v>
      </c>
      <c r="AT2" t="s">
        <v>145</v>
      </c>
      <c r="AU2" t="s">
        <v>145</v>
      </c>
      <c r="AV2" t="s">
        <v>145</v>
      </c>
      <c r="AW2" t="s">
        <v>145</v>
      </c>
      <c r="AX2" t="s">
        <v>145</v>
      </c>
      <c r="AY2" t="s">
        <v>145</v>
      </c>
      <c r="AZ2" t="s">
        <v>145</v>
      </c>
      <c r="BA2" t="s">
        <v>145</v>
      </c>
      <c r="BB2" t="s">
        <v>145</v>
      </c>
      <c r="BC2" t="s">
        <v>145</v>
      </c>
      <c r="BD2" t="s">
        <v>145</v>
      </c>
      <c r="BE2" t="s">
        <v>145</v>
      </c>
      <c r="BF2" t="s">
        <v>145</v>
      </c>
      <c r="BG2" t="s">
        <v>145</v>
      </c>
      <c r="BH2" t="s">
        <v>145</v>
      </c>
      <c r="BI2" t="s">
        <v>145</v>
      </c>
      <c r="BJ2" t="s">
        <v>145</v>
      </c>
      <c r="BK2" t="s">
        <v>145</v>
      </c>
      <c r="BL2" t="s">
        <v>145</v>
      </c>
      <c r="BM2" t="s">
        <v>145</v>
      </c>
      <c r="BN2" t="s">
        <v>145</v>
      </c>
      <c r="BO2" t="s">
        <v>145</v>
      </c>
      <c r="BP2" t="s">
        <v>145</v>
      </c>
      <c r="BQ2" t="s">
        <v>145</v>
      </c>
      <c r="BR2" t="s">
        <v>145</v>
      </c>
      <c r="BS2" t="s">
        <v>145</v>
      </c>
      <c r="BT2" t="s">
        <v>145</v>
      </c>
      <c r="BU2" t="s">
        <v>145</v>
      </c>
      <c r="BV2" t="s">
        <v>145</v>
      </c>
      <c r="BW2" t="s">
        <v>145</v>
      </c>
      <c r="BX2" t="s">
        <v>145</v>
      </c>
      <c r="BY2" t="s">
        <v>145</v>
      </c>
      <c r="BZ2" t="s">
        <v>145</v>
      </c>
      <c r="CA2" t="s">
        <v>145</v>
      </c>
      <c r="CB2" t="s">
        <v>145</v>
      </c>
      <c r="CC2" t="s">
        <v>145</v>
      </c>
      <c r="CD2" t="s">
        <v>145</v>
      </c>
      <c r="CE2" t="s">
        <v>145</v>
      </c>
      <c r="CF2" t="s">
        <v>145</v>
      </c>
      <c r="CG2" t="s">
        <v>145</v>
      </c>
      <c r="CH2" t="s">
        <v>145</v>
      </c>
      <c r="CI2" t="s">
        <v>145</v>
      </c>
      <c r="CJ2" t="s">
        <v>145</v>
      </c>
      <c r="CK2" t="s">
        <v>145</v>
      </c>
    </row>
    <row r="3" x14ac:dyDescent="0.25">
      <c r="A3" s="5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6" baseType="variant">
      <vt:variant>
        <vt:lpstr>Worksheets</vt:lpstr>
      </vt:variant>
      <vt:variant>
        <vt:i4>7</vt:i4>
      </vt:variant>
      <vt:variant>
        <vt:lpstr>Charts</vt:lpstr>
      </vt:variant>
      <vt:variant>
        <vt:i4>1</vt:i4>
      </vt:variant>
      <vt:variant>
        <vt:lpstr>Named Ranges</vt:lpstr>
      </vt:variant>
      <vt:variant>
        <vt:i4>2</vt:i4>
      </vt:variant>
    </vt:vector>
  </HeadingPairs>
  <TitlesOfParts>
    <vt:vector size="10" baseType="lpstr">
      <vt:lpstr>Cover Page</vt:lpstr>
      <vt:lpstr>Demographic Statistics Tables</vt:lpstr>
      <vt:lpstr>RaceEthnicity</vt:lpstr>
      <vt:lpstr>Customer_2018</vt:lpstr>
      <vt:lpstr>ACS_Overall</vt:lpstr>
      <vt:lpstr>ACS_NoWorkNoSchool</vt:lpstr>
      <vt:lpstr>CIL map</vt:lpstr>
      <vt:lpstr>Bar Chart</vt:lpstr>
      <vt:lpstr>'Cover Page'!Print_Area</vt:lpstr>
      <vt:lpstr>'Demographic Statistics Tables'!Print_Area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Anna Hill</dc:creator>
  <cp:lastModifiedBy>Anna Hill</cp:lastModifiedBy>
  <dcterms:created xsi:type="dcterms:W3CDTF">2022-09-08T21:32:50Z</dcterms:created>
  <dcterms:modified xsi:type="dcterms:W3CDTF">2022-09-08T21:32:52Z</dcterms:modified>
</cp:coreProperties>
</file>